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10.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_rels/drawing1.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_rels/chart1.xml.rels" ContentType="application/vnd.openxmlformats-package.relationships+xml"/>
  <Override PartName="/xl/charts/chart7.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0"/>
  </bookViews>
  <sheets>
    <sheet name="Figure 1" sheetId="1" state="visible" r:id="rId3"/>
    <sheet name="Figure 2" sheetId="2" state="visible" r:id="rId4"/>
    <sheet name="Figure 3" sheetId="3" state="visible" r:id="rId5"/>
    <sheet name="Figure 4" sheetId="4" state="visible" r:id="rId6"/>
    <sheet name="Figure 5" sheetId="5" state="visible" r:id="rId7"/>
    <sheet name="Figure 6" sheetId="6" state="visible" r:id="rId8"/>
    <sheet name="Données complémentaire 1 " sheetId="7" state="visible" r:id="rId9"/>
    <sheet name="Données complémentaire 2" sheetId="8" state="visible" r:id="rId10"/>
    <sheet name="Données complémentaire 3" sheetId="9" state="visible" r:id="rId11"/>
    <sheet name="Données complémentaires 4" sheetId="10" state="visible" r:id="rId12"/>
    <sheet name="Données complémentaires 5" sheetId="11" state="visible" r:id="rId13"/>
  </sheets>
  <definedNames>
    <definedName function="false" hidden="false" name="abscisses" vbProcedure="false">#REF!</definedName>
    <definedName function="false" hidden="false" name="abscisses_an" vbProcedure="false">#REF!</definedName>
    <definedName function="false" hidden="false" name="abscisses_trim" vbProcedure="false">#REF!</definedName>
    <definedName function="false" hidden="false" name="Nombre_de_victimes_hors_terrorisme" vbProcedure="false">#REF!</definedName>
    <definedName function="false" hidden="false" name="ordonnees_an" vbProcedure="false">#REF!</definedName>
    <definedName function="false" hidden="false" name="ordonnees_an_tire" vbProcedure="false">#REF!</definedName>
    <definedName function="false" hidden="false" name="ordonnees_brutes" vbProcedure="false">#REF!</definedName>
    <definedName function="false" hidden="false" name="ordonnees_brutes_an" vbProcedure="false">#REF!</definedName>
    <definedName function="false" hidden="false" name="ordonnees_brutes_gn" vbProcedure="false">#REF!</definedName>
    <definedName function="false" hidden="false" name="ordonnees_brutes_pn" vbProcedure="false">#REF!</definedName>
    <definedName function="false" hidden="false" name="ordonnees_brutes_trim" vbProcedure="false">#REF!</definedName>
    <definedName function="false" hidden="false" name="ordonnees_cvs" vbProcedure="false">#REF!</definedName>
    <definedName function="false" hidden="false" name="ordonnees_cvs_gn" vbProcedure="false">#REF!</definedName>
    <definedName function="false" hidden="false" name="ordonnees_cvs_pn" vbProcedure="false">#REF!</definedName>
    <definedName function="false" hidden="false" name="ordonnees_cvs_trim" vbProcedure="false">#REF!</definedName>
    <definedName function="false" hidden="false" name="ordonnees_evol_trim_t_agressions" vbProcedure="false">#REF!</definedName>
    <definedName function="false" hidden="false" name="ordonnees_evol_trim_t_viols" vbProcedure="false">#REF!</definedName>
    <definedName function="false" hidden="false" name="victimes_hors_terrorisme" vbProcedure="false">#REF!</definedName>
    <definedName function="false" hidden="false" name="victimes_hors_terrorisme_an" vbProcedure="false">#REF!</definedName>
    <definedName function="false" hidden="false" name="victimes_hors_terrorisme_pn" vbProcedure="false">#REF!</definedName>
    <definedName function="false" hidden="false" localSheetId="0" name="abscisses" vbProcedure="false">#REF!</definedName>
    <definedName function="false" hidden="false" localSheetId="0" name="abscisses_an" vbProcedure="false">#REF!</definedName>
    <definedName function="false" hidden="false" localSheetId="0" name="abscisses_trim" vbProcedure="false">#REF!</definedName>
    <definedName function="false" hidden="false" localSheetId="0" name="Nombre_de_victimes_hors_terrorisme" vbProcedure="false">#REF!</definedName>
    <definedName function="false" hidden="false" localSheetId="0" name="ordonnees_an" vbProcedure="false">#REF!</definedName>
    <definedName function="false" hidden="false" localSheetId="0" name="ordonnees_an_tire" vbProcedure="false">#REF!</definedName>
    <definedName function="false" hidden="false" localSheetId="0" name="ordonnees_brutes" vbProcedure="false">#REF!</definedName>
    <definedName function="false" hidden="false" localSheetId="0" name="ordonnees_brutes_an" vbProcedure="false">#REF!</definedName>
    <definedName function="false" hidden="false" localSheetId="0" name="ordonnees_brutes_gn" vbProcedure="false">#REF!</definedName>
    <definedName function="false" hidden="false" localSheetId="0" name="ordonnees_brutes_pn" vbProcedure="false">#REF!</definedName>
    <definedName function="false" hidden="false" localSheetId="0" name="ordonnees_brutes_trim" vbProcedure="false">#REF!</definedName>
    <definedName function="false" hidden="false" localSheetId="0" name="ordonnees_cvs" vbProcedure="false">#REF!</definedName>
    <definedName function="false" hidden="false" localSheetId="0" name="ordonnees_cvs_gn" vbProcedure="false">#REF!</definedName>
    <definedName function="false" hidden="false" localSheetId="0" name="ordonnees_cvs_pn" vbProcedure="false">#REF!</definedName>
    <definedName function="false" hidden="false" localSheetId="0" name="ordonnees_cvs_trim" vbProcedure="false">#REF!</definedName>
    <definedName function="false" hidden="false" localSheetId="0" name="ordonnees_evol_trim_t_agressions" vbProcedure="false">#REF!</definedName>
    <definedName function="false" hidden="false" localSheetId="0" name="ordonnees_evol_trim_t_viols" vbProcedure="false">#REF!</definedName>
    <definedName function="false" hidden="false" localSheetId="0" name="victimes_hors_terrorisme" vbProcedure="false">#REF!</definedName>
    <definedName function="false" hidden="false" localSheetId="0" name="victimes_hors_terrorisme_an" vbProcedure="false">#REF!</definedName>
    <definedName function="false" hidden="false" localSheetId="0" name="victimes_hors_terrorisme_pn" vbProcedure="false">#REF!</definedName>
    <definedName function="false" hidden="false" localSheetId="2" name="abscisses" vbProcedure="false">#REF!</definedName>
    <definedName function="false" hidden="false" localSheetId="2" name="abscisses_an" vbProcedure="false">#REF!</definedName>
    <definedName function="false" hidden="false" localSheetId="2" name="abscisses_trim" vbProcedure="false">#REF!</definedName>
    <definedName function="false" hidden="false" localSheetId="2" name="Nombre_de_victimes_hors_terrorisme" vbProcedure="false">#REF!</definedName>
    <definedName function="false" hidden="false" localSheetId="2" name="ordonnees_an" vbProcedure="false">#REF!</definedName>
    <definedName function="false" hidden="false" localSheetId="2" name="ordonnees_an_tire" vbProcedure="false">#REF!</definedName>
    <definedName function="false" hidden="false" localSheetId="2" name="ordonnees_brutes" vbProcedure="false">#REF!</definedName>
    <definedName function="false" hidden="false" localSheetId="2" name="ordonnees_brutes_an" vbProcedure="false">#REF!</definedName>
    <definedName function="false" hidden="false" localSheetId="2" name="ordonnees_brutes_gn" vbProcedure="false">#REF!</definedName>
    <definedName function="false" hidden="false" localSheetId="2" name="ordonnees_brutes_pn" vbProcedure="false">#REF!</definedName>
    <definedName function="false" hidden="false" localSheetId="2" name="ordonnees_brutes_trim" vbProcedure="false">#REF!</definedName>
    <definedName function="false" hidden="false" localSheetId="2" name="ordonnees_cvs" vbProcedure="false">#REF!</definedName>
    <definedName function="false" hidden="false" localSheetId="2" name="ordonnees_cvs_gn" vbProcedure="false">#REF!</definedName>
    <definedName function="false" hidden="false" localSheetId="2" name="ordonnees_cvs_pn" vbProcedure="false">#REF!</definedName>
    <definedName function="false" hidden="false" localSheetId="2" name="ordonnees_cvs_trim" vbProcedure="false">#REF!</definedName>
    <definedName function="false" hidden="false" localSheetId="2" name="ordonnees_evol_trim_t_agressions" vbProcedure="false">#REF!</definedName>
    <definedName function="false" hidden="false" localSheetId="2" name="ordonnees_evol_trim_t_viols" vbProcedure="false">#REF!</definedName>
    <definedName function="false" hidden="false" localSheetId="2" name="victimes_hors_terrorisme" vbProcedure="false">#REF!</definedName>
    <definedName function="false" hidden="false" localSheetId="2" name="victimes_hors_terrorisme_an" vbProcedure="false">#REF!</definedName>
    <definedName function="false" hidden="false" localSheetId="2" name="victimes_hors_terrorisme_pn" vbProcedure="false">#REF!</definedName>
    <definedName function="false" hidden="false" localSheetId="5" name="abscisses" vbProcedure="false">#REF!</definedName>
    <definedName function="false" hidden="false" localSheetId="5" name="abscisses_an" vbProcedure="false">#REF!</definedName>
    <definedName function="false" hidden="false" localSheetId="5" name="abscisses_trim" vbProcedure="false">#REF!</definedName>
    <definedName function="false" hidden="false" localSheetId="5" name="Nombre_de_victimes_hors_terrorisme" vbProcedure="false">#REF!</definedName>
    <definedName function="false" hidden="false" localSheetId="5" name="ordonnees_an" vbProcedure="false">#REF!</definedName>
    <definedName function="false" hidden="false" localSheetId="5" name="ordonnees_an_tire" vbProcedure="false">#REF!</definedName>
    <definedName function="false" hidden="false" localSheetId="5" name="ordonnees_brutes" vbProcedure="false">#REF!</definedName>
    <definedName function="false" hidden="false" localSheetId="5" name="ordonnees_brutes_an" vbProcedure="false">#REF!</definedName>
    <definedName function="false" hidden="false" localSheetId="5" name="ordonnees_brutes_gn" vbProcedure="false">#REF!</definedName>
    <definedName function="false" hidden="false" localSheetId="5" name="ordonnees_brutes_pn" vbProcedure="false">#REF!</definedName>
    <definedName function="false" hidden="false" localSheetId="5" name="ordonnees_brutes_trim" vbProcedure="false">#REF!</definedName>
    <definedName function="false" hidden="false" localSheetId="5" name="ordonnees_cvs" vbProcedure="false">#REF!</definedName>
    <definedName function="false" hidden="false" localSheetId="5" name="ordonnees_cvs_gn" vbProcedure="false">#REF!</definedName>
    <definedName function="false" hidden="false" localSheetId="5" name="ordonnees_cvs_pn" vbProcedure="false">#REF!</definedName>
    <definedName function="false" hidden="false" localSheetId="5" name="ordonnees_cvs_trim" vbProcedure="false">#REF!</definedName>
    <definedName function="false" hidden="false" localSheetId="5" name="ordonnees_evol_trim_t_agressions" vbProcedure="false">#REF!</definedName>
    <definedName function="false" hidden="false" localSheetId="5" name="ordonnees_evol_trim_t_viols" vbProcedure="false">#REF!</definedName>
    <definedName function="false" hidden="false" localSheetId="5" name="victimes_hors_terrorisme" vbProcedure="false">#REF!</definedName>
    <definedName function="false" hidden="false" localSheetId="5" name="victimes_hors_terrorisme_an" vbProcedure="false">#REF!</definedName>
    <definedName function="false" hidden="false" localSheetId="5" name="victimes_hors_terrorisme_pn" vbProcedure="false">#REF!</definedName>
    <definedName function="false" hidden="false" localSheetId="8" name="abscisses" vbProcedure="false">#REF!</definedName>
    <definedName function="false" hidden="false" localSheetId="8" name="abscisses_an" vbProcedure="false">#REF!</definedName>
    <definedName function="false" hidden="false" localSheetId="8" name="abscisses_trim" vbProcedure="false">#REF!</definedName>
    <definedName function="false" hidden="false" localSheetId="8" name="Nombre_de_victimes_hors_terrorisme" vbProcedure="false">#REF!</definedName>
    <definedName function="false" hidden="false" localSheetId="8" name="ordonnees_an" vbProcedure="false">#REF!</definedName>
    <definedName function="false" hidden="false" localSheetId="8" name="ordonnees_an_tire" vbProcedure="false">#REF!</definedName>
    <definedName function="false" hidden="false" localSheetId="8" name="ordonnees_brutes" vbProcedure="false">#REF!</definedName>
    <definedName function="false" hidden="false" localSheetId="8" name="ordonnees_brutes_an" vbProcedure="false">#REF!</definedName>
    <definedName function="false" hidden="false" localSheetId="8" name="ordonnees_brutes_gn" vbProcedure="false">#REF!</definedName>
    <definedName function="false" hidden="false" localSheetId="8" name="ordonnees_brutes_pn" vbProcedure="false">#REF!</definedName>
    <definedName function="false" hidden="false" localSheetId="8" name="ordonnees_brutes_trim" vbProcedure="false">#REF!</definedName>
    <definedName function="false" hidden="false" localSheetId="8" name="ordonnees_cvs" vbProcedure="false">#REF!</definedName>
    <definedName function="false" hidden="false" localSheetId="8" name="ordonnees_cvs_gn" vbProcedure="false">#REF!</definedName>
    <definedName function="false" hidden="false" localSheetId="8" name="ordonnees_cvs_pn" vbProcedure="false">#REF!</definedName>
    <definedName function="false" hidden="false" localSheetId="8" name="ordonnees_cvs_trim" vbProcedure="false">#REF!</definedName>
    <definedName function="false" hidden="false" localSheetId="8" name="ordonnees_evol_trim_t_agressions" vbProcedure="false">#REF!</definedName>
    <definedName function="false" hidden="false" localSheetId="8" name="ordonnees_evol_trim_t_viols" vbProcedure="false">#REF!</definedName>
    <definedName function="false" hidden="false" localSheetId="8" name="victimes_hors_terrorisme" vbProcedure="false">#REF!</definedName>
    <definedName function="false" hidden="false" localSheetId="8" name="victimes_hors_terrorisme_an" vbProcedure="false">#REF!</definedName>
    <definedName function="false" hidden="false" localSheetId="8" name="victimes_hors_terrorisme_pn" vbProcedure="false">#REF!</definedName>
    <definedName function="false" hidden="false" localSheetId="9" name="abscisses" vbProcedure="false">#REF!</definedName>
    <definedName function="false" hidden="false" localSheetId="9" name="abscisses_an" vbProcedure="false">#REF!</definedName>
    <definedName function="false" hidden="false" localSheetId="9" name="abscisses_trim" vbProcedure="false">#REF!</definedName>
    <definedName function="false" hidden="false" localSheetId="9" name="Nombre_de_victimes_hors_terrorisme" vbProcedure="false">#REF!</definedName>
    <definedName function="false" hidden="false" localSheetId="9" name="ordonnees_an" vbProcedure="false">#REF!</definedName>
    <definedName function="false" hidden="false" localSheetId="9" name="ordonnees_an_tire" vbProcedure="false">#REF!</definedName>
    <definedName function="false" hidden="false" localSheetId="9" name="ordonnees_brutes" vbProcedure="false">#REF!</definedName>
    <definedName function="false" hidden="false" localSheetId="9" name="ordonnees_brutes_an" vbProcedure="false">#REF!</definedName>
    <definedName function="false" hidden="false" localSheetId="9" name="ordonnees_brutes_gn" vbProcedure="false">#REF!</definedName>
    <definedName function="false" hidden="false" localSheetId="9" name="ordonnees_brutes_pn" vbProcedure="false">#REF!</definedName>
    <definedName function="false" hidden="false" localSheetId="9" name="ordonnees_brutes_trim" vbProcedure="false">#REF!</definedName>
    <definedName function="false" hidden="false" localSheetId="9" name="ordonnees_cvs" vbProcedure="false">#REF!</definedName>
    <definedName function="false" hidden="false" localSheetId="9" name="ordonnees_cvs_gn" vbProcedure="false">#REF!</definedName>
    <definedName function="false" hidden="false" localSheetId="9" name="ordonnees_cvs_pn" vbProcedure="false">#REF!</definedName>
    <definedName function="false" hidden="false" localSheetId="9" name="ordonnees_cvs_trim" vbProcedure="false">#REF!</definedName>
    <definedName function="false" hidden="false" localSheetId="9" name="ordonnees_evol_trim_t_agressions" vbProcedure="false">#REF!</definedName>
    <definedName function="false" hidden="false" localSheetId="9" name="ordonnees_evol_trim_t_viols" vbProcedure="false">#REF!</definedName>
    <definedName function="false" hidden="false" localSheetId="9" name="victimes_hors_terrorisme" vbProcedure="false">#REF!</definedName>
    <definedName function="false" hidden="false" localSheetId="9" name="victimes_hors_terrorisme_an" vbProcedure="false">#REF!</definedName>
    <definedName function="false" hidden="false" localSheetId="9" name="victimes_hors_terrorisme_pn"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<sst xmlns="http://schemas.openxmlformats.org/spreadsheetml/2006/main" count="521" uniqueCount="327">
  <si>
    <t xml:space="preserve">Figure 1 - Nombre d’infractions pour outrage sexiste et sexuel enregistrées par la police et la gendarmerie nationales et évolution (en %)</t>
  </si>
  <si>
    <t xml:space="preserve">Année</t>
  </si>
  <si>
    <t xml:space="preserve">Contraventions</t>
  </si>
  <si>
    <t xml:space="preserve">Délits</t>
  </si>
  <si>
    <t xml:space="preserve">dont AFD</t>
  </si>
  <si>
    <t xml:space="preserve">Total</t>
  </si>
  <si>
    <t xml:space="preserve">Evolution en %</t>
  </si>
  <si>
    <t xml:space="preserve">-</t>
  </si>
  <si>
    <t xml:space="preserve">Lecture : En 2025, 3 900 infractions ont été enregistrées par la police et la gendarmerie nationales, en hausse de 17 % en 2025.</t>
  </si>
  <si>
    <t xml:space="preserve">Champ : France.</t>
  </si>
  <si>
    <t xml:space="preserve">Source : SSMSI, bases statistiques des infractions enregistrées ou élucidées par la police et la gendarmerie entre 2018 et 2025.</t>
  </si>
  <si>
    <t xml:space="preserve">Figure 2 - Nombre d’infractions pour outrage sexiste et sexuel enregistrées par la police et la gendarmerie pour 100 000 habitants en 2025, par taille d’unité urbaine</t>
  </si>
  <si>
    <t xml:space="preserve">France - Effectifs</t>
  </si>
  <si>
    <t xml:space="preserve">Population France entière</t>
  </si>
  <si>
    <t xml:space="preserve">Métropole - Effectifs</t>
  </si>
  <si>
    <t xml:space="preserve">Population métropolitaine</t>
  </si>
  <si>
    <t xml:space="preserve">France</t>
  </si>
  <si>
    <t xml:space="preserve">France métropolitaine</t>
  </si>
  <si>
    <t xml:space="preserve">Hors unité urbaine</t>
  </si>
  <si>
    <t xml:space="preserve">de 2 000 à 5 000 habitants</t>
  </si>
  <si>
    <t xml:space="preserve">de 5 000 à 10 000 habitants</t>
  </si>
  <si>
    <t xml:space="preserve">de 10 000 à 20 000 habitants</t>
  </si>
  <si>
    <t xml:space="preserve">de 20 000 à 50 000 habitants</t>
  </si>
  <si>
    <t xml:space="preserve">de 50 000 à 100 000 habitants</t>
  </si>
  <si>
    <t xml:space="preserve">de 100 000 à 200 000 habitants</t>
  </si>
  <si>
    <t xml:space="preserve">de 200 000 à 2 000 000 habitants</t>
  </si>
  <si>
    <t xml:space="preserve">Unité urbaine de Paris</t>
  </si>
  <si>
    <t xml:space="preserve">France </t>
  </si>
  <si>
    <t xml:space="preserve">Lecture : Dans les unités urbaines de France métropolitaine recensant entre 100 000 et 200 000 habitants, 7,4 infractions pour 100 000 habitants ont été enregistrées en 2025 (point orange), alors que sur l’ensemble des unités urbaines de même taille en France, ce taux est de 6,2 infractions pour 100 000 (barre bleue).</t>
  </si>
  <si>
    <t xml:space="preserve">Sources : SSMSI, bases statistiques des infractions enregistrées ou élucidées par la police et la gendarmerie en 2025 ; Insee, recensement de la population 2023 (2017 pour Mayotte).</t>
  </si>
  <si>
    <t xml:space="preserve">
Figure 3 – Nombre d’infractions pour outrage sexiste et sexuel enregistrées par la police et la gendarmerie pour 100 000 habitants en 2025, par région de commission</t>
  </si>
  <si>
    <t xml:space="preserve">Région</t>
  </si>
  <si>
    <t xml:space="preserve">Nombre d'infractions en 2025 (échelle du haut)</t>
  </si>
  <si>
    <t xml:space="preserve">Taux pour 100 000 habitants (échelle du bas)</t>
  </si>
  <si>
    <t xml:space="preserve">Population municpale 2023 INSEE</t>
  </si>
  <si>
    <t xml:space="preserve">Estimation Population femmes INSEE</t>
  </si>
  <si>
    <t xml:space="preserve">Taux des femmes pour 100 000 habitants (échelle de droite)</t>
  </si>
  <si>
    <t xml:space="preserve">Corse</t>
  </si>
  <si>
    <t xml:space="preserve">DROM</t>
  </si>
  <si>
    <t xml:space="preserve">Normandie</t>
  </si>
  <si>
    <t xml:space="preserve">Bourgogne-Franche-Comté</t>
  </si>
  <si>
    <t xml:space="preserve">Bretagne</t>
  </si>
  <si>
    <t xml:space="preserve">Pays de la Loire</t>
  </si>
  <si>
    <t xml:space="preserve">Provence-Alpes-Côte d'Azur</t>
  </si>
  <si>
    <t xml:space="preserve">Centre-Val de Loire</t>
  </si>
  <si>
    <t xml:space="preserve">Grand Est</t>
  </si>
  <si>
    <t xml:space="preserve">Occitanie</t>
  </si>
  <si>
    <t xml:space="preserve">Hauts-de-France</t>
  </si>
  <si>
    <t xml:space="preserve">Nouvelle-Aquitaine</t>
  </si>
  <si>
    <t xml:space="preserve">Auvergne-Rhône-Alpes</t>
  </si>
  <si>
    <t xml:space="preserve">Île-de-France</t>
  </si>
  <si>
    <t xml:space="preserve">Note : Les données départementales sont diffusées sur le site Interstats.</t>
  </si>
  <si>
    <t xml:space="preserve">Lecture : En 2025, 1 013 infractions enregistrées ont été commises dans la région Ile-de-France, soit 8 infractions pour 100 000 habitants.</t>
  </si>
  <si>
    <t xml:space="preserve">Sources : SSMSI, bases statistiques des infractions enregistrées ou élucidées par la police et la gendarmerie entre 2025 ; Insee, recensement de la population 2023 (2017 pour Mayotte).</t>
  </si>
  <si>
    <t xml:space="preserve">Figure 4 - Les différents types d’infractions pour outrage sexiste et sexuel enregistrées par la police et la gendarmerie nationales en 2025 (en %)</t>
  </si>
  <si>
    <t xml:space="preserve">Nombre </t>
  </si>
  <si>
    <t xml:space="preserve"> %</t>
  </si>
  <si>
    <t xml:space="preserve">%</t>
  </si>
  <si>
    <t xml:space="preserve">Outrage sexiste et sexuel portant atteinte à la dignité ou créant une situation intimidante, hostile ou offensante imposée à une personne (contravention)</t>
  </si>
  <si>
    <t xml:space="preserve">Outrage sexiste et sexuel par une personne abusant de l'autorité que lui confère sa fonction (délit)</t>
  </si>
  <si>
    <t xml:space="preserve">Outrage sexiste et sexuel d'un mineur de 15 ans (délit)</t>
  </si>
  <si>
    <t xml:space="preserve">Outrage sexiste et sexuel d'une personne vulnérable ou en situation de précarité économique ou sociale (délit)</t>
  </si>
  <si>
    <t xml:space="preserve">Outrage sexiste et sexuel en réunion (délit)</t>
  </si>
  <si>
    <t xml:space="preserve">Outrage sexiste et sexuel dans un moyen de transport collectif de voyageurs (délit)</t>
  </si>
  <si>
    <t xml:space="preserve">Outrage sexiste et sexuel dans un accès à un moyen de transport collectif de voyageurs (délit)</t>
  </si>
  <si>
    <t xml:space="preserve">Outrage sexiste et sexuel commis en raison de l'orientation sexuelle de la victime (délit)</t>
  </si>
  <si>
    <t xml:space="preserve">Récidive d'outrage sexiste et sexuel (délit)</t>
  </si>
  <si>
    <t xml:space="preserve">Note : En fonction des arrondis, la somme des pourcentages peut donner un résultat légèrement inférieur ou supérieur à 100 %.</t>
  </si>
  <si>
    <t xml:space="preserve">Lecture : 5 % des infractions pour outrage sexiste et sexuel enregistrées en 2025 ont été commises en raison de l’orientation sexuelle de la victime.</t>
  </si>
  <si>
    <t xml:space="preserve">Source : SSMSI, bases statistiques des infractions enregistrées ou élucidées par la police et la gendarmerie en 2025.</t>
  </si>
  <si>
    <t xml:space="preserve">Figure 5 - Répartition des victimes pour outrage sexiste et sexuel par tranche d’âge sur le périmètre restreint de la police nationale en 2025 (en %)</t>
  </si>
  <si>
    <t xml:space="preserve">Age</t>
  </si>
  <si>
    <t xml:space="preserve">Moins de 18 ans</t>
  </si>
  <si>
    <t xml:space="preserve">18 à 29 ans</t>
  </si>
  <si>
    <t xml:space="preserve">30 à 44 ans</t>
  </si>
  <si>
    <t xml:space="preserve">45 à 59 ans</t>
  </si>
  <si>
    <t xml:space="preserve">60 ans ou plus</t>
  </si>
  <si>
    <t xml:space="preserve">Part moins de 15 ans dans le total des victimes</t>
  </si>
  <si>
    <t xml:space="preserve">Lecture : 41 % des victimes d’outrage sexiste et sexuel enregistrées pour des contraventions ont entre 18 et 29 ans. 35% des victimes pour les délits ont entre 18 et 29 ans.</t>
  </si>
  <si>
    <t xml:space="preserve">Champ : France</t>
  </si>
  <si>
    <t xml:space="preserve">Source : SSMSI, base statistique des victimes enregistrées par la police nationale en 2025.</t>
  </si>
  <si>
    <t xml:space="preserve">Figure 6 - Répartition des mis en cause pour outrage sexiste et sexuel par tranche d’âge sur le périmètre restreint de la police nationale en 2025 (en %)
</t>
  </si>
  <si>
    <t xml:space="preserve">Lecture : 25 % des mis en cause d’outrage sexiste et sexuel enregistrés pour des contraventions ont entre 18 et 29 ans et 22 % des mis en cause pour des délits ont entre 18 et 29 ans.</t>
  </si>
  <si>
    <t xml:space="preserve">Sources : SSMSI, base statistique des mis en cause pour des infractions élucidées par la police nationale en 2025.</t>
  </si>
  <si>
    <t xml:space="preserve"> </t>
  </si>
  <si>
    <t xml:space="preserve">Figure complémentaires 1  - Outrages sexiste et sexuel enregistrés en 2025 :  focus sur les transports en commun</t>
  </si>
  <si>
    <t xml:space="preserve">Effectifs</t>
  </si>
  <si>
    <t xml:space="preserve">Outrage sexiste et sexuel dans un moyen de transport collectif de voyageurs (nature d'infraction spécifique)</t>
  </si>
  <si>
    <t xml:space="preserve">Outrage sexiste et sexuel dans un accès à un moyen de transport collectif de voyageurs (nature d'infraction spécifique)</t>
  </si>
  <si>
    <t xml:space="preserve">Autres outrages sexistes et sexuels commis dans les transports</t>
  </si>
  <si>
    <t xml:space="preserve">Total des infractions d'outrage sexiste et sexuel - police nationale hors PVe </t>
  </si>
  <si>
    <t xml:space="preserve">% d'infractions d'outrage sexiste et sexuel commises dans les transports en commun</t>
  </si>
  <si>
    <t xml:space="preserve">Champ : France, infractions enregistrées par la police nationale hors PVe.</t>
  </si>
  <si>
    <t xml:space="preserve">Figure complémentaires 2  - Nombre de mis en cause pour outrages sexistes élucidés en 2025 par la police nationale et par taille d’unité urbaine en 2025</t>
  </si>
  <si>
    <t xml:space="preserve">Effectifs </t>
  </si>
  <si>
    <t xml:space="preserve">% </t>
  </si>
  <si>
    <t xml:space="preserve">Commune hors unité urbaine</t>
  </si>
  <si>
    <t xml:space="preserve">Champ : France, périmètre police nationale. </t>
  </si>
  <si>
    <t xml:space="preserve">Source : SSMSI, base statistique des mis en cause pour des infractions elucidées par la police nationale en 2025.</t>
  </si>
  <si>
    <t xml:space="preserve">Figure complémentaire 3 - Nombre d'infractions pour outrage sexiste et sexuel enregistrées par département de commission en moyenne par an sur la période 2018-2025 pour 100 000 habitants</t>
  </si>
  <si>
    <t xml:space="preserve">Numéro de département</t>
  </si>
  <si>
    <t xml:space="preserve">Libellé de département</t>
  </si>
  <si>
    <t xml:space="preserve">Nombre d'infractions sur la période 2018-2025 (en lieu de commission)</t>
  </si>
  <si>
    <t xml:space="preserve">Moyenne sur la période 2018-2025 (en lieu de commission)</t>
  </si>
  <si>
    <t xml:space="preserve">Population municipale 2023 INSEE</t>
  </si>
  <si>
    <t xml:space="preserve">Taux pour 100 000 habitant sur la période 2018-2025</t>
  </si>
  <si>
    <t xml:space="preserve">Ain</t>
  </si>
  <si>
    <t xml:space="preserve">Aisne</t>
  </si>
  <si>
    <t xml:space="preserve">Allier</t>
  </si>
  <si>
    <t xml:space="preserve">Alpes-de-Haute-Provence</t>
  </si>
  <si>
    <t xml:space="preserve">Hautes-Alpes</t>
  </si>
  <si>
    <t xml:space="preserve">Alpes-Maritimes</t>
  </si>
  <si>
    <t xml:space="preserve">Ardèche</t>
  </si>
  <si>
    <t xml:space="preserve">Ardennes</t>
  </si>
  <si>
    <t xml:space="preserve">Ariège</t>
  </si>
  <si>
    <t xml:space="preserve">Aube</t>
  </si>
  <si>
    <t xml:space="preserve">Aude</t>
  </si>
  <si>
    <t xml:space="preserve">Aveyron</t>
  </si>
  <si>
    <t xml:space="preserve">Bouches-du-Rhône</t>
  </si>
  <si>
    <t xml:space="preserve">Calvados</t>
  </si>
  <si>
    <t xml:space="preserve">Cantal</t>
  </si>
  <si>
    <t xml:space="preserve">Charente</t>
  </si>
  <si>
    <t xml:space="preserve">Charente-Maritime</t>
  </si>
  <si>
    <t xml:space="preserve">Cher</t>
  </si>
  <si>
    <t xml:space="preserve">Corrèze</t>
  </si>
  <si>
    <t xml:space="preserve">Côte-d'Or</t>
  </si>
  <si>
    <t xml:space="preserve">Côtes-d'Armor</t>
  </si>
  <si>
    <t xml:space="preserve">Creuse</t>
  </si>
  <si>
    <t xml:space="preserve">Dordogne</t>
  </si>
  <si>
    <t xml:space="preserve">Doubs</t>
  </si>
  <si>
    <t xml:space="preserve">Drôme</t>
  </si>
  <si>
    <t xml:space="preserve">Eure</t>
  </si>
  <si>
    <t xml:space="preserve">Eure-et-Loir</t>
  </si>
  <si>
    <t xml:space="preserve">Finistère</t>
  </si>
  <si>
    <t xml:space="preserve">Gard</t>
  </si>
  <si>
    <t xml:space="preserve">Haute-Garonne</t>
  </si>
  <si>
    <t xml:space="preserve">Gers</t>
  </si>
  <si>
    <t xml:space="preserve">Gironde</t>
  </si>
  <si>
    <t xml:space="preserve">Hérault</t>
  </si>
  <si>
    <t xml:space="preserve">Ille-et-Vilaine</t>
  </si>
  <si>
    <t xml:space="preserve">Indre</t>
  </si>
  <si>
    <t xml:space="preserve">Indre-et-Loire</t>
  </si>
  <si>
    <t xml:space="preserve">Isère</t>
  </si>
  <si>
    <t xml:space="preserve">Jura</t>
  </si>
  <si>
    <t xml:space="preserve">Landes</t>
  </si>
  <si>
    <t xml:space="preserve">Loir-et-Cher</t>
  </si>
  <si>
    <t xml:space="preserve">Loire</t>
  </si>
  <si>
    <t xml:space="preserve">Haute-Loire</t>
  </si>
  <si>
    <t xml:space="preserve">Loire-Atlantique</t>
  </si>
  <si>
    <t xml:space="preserve">Loiret</t>
  </si>
  <si>
    <t xml:space="preserve">Lot</t>
  </si>
  <si>
    <t xml:space="preserve">Lot-et-Garonne</t>
  </si>
  <si>
    <t xml:space="preserve">Lozère</t>
  </si>
  <si>
    <t xml:space="preserve">Maine-et-Loire</t>
  </si>
  <si>
    <t xml:space="preserve">Manche</t>
  </si>
  <si>
    <t xml:space="preserve">Marne</t>
  </si>
  <si>
    <t xml:space="preserve">Haute-Marne</t>
  </si>
  <si>
    <t xml:space="preserve">Mayenne</t>
  </si>
  <si>
    <t xml:space="preserve">Meurthe-et-Moselle</t>
  </si>
  <si>
    <t xml:space="preserve">Meuse</t>
  </si>
  <si>
    <t xml:space="preserve">Morbihan</t>
  </si>
  <si>
    <t xml:space="preserve">Moselle</t>
  </si>
  <si>
    <t xml:space="preserve">Nièvre</t>
  </si>
  <si>
    <t xml:space="preserve">Nord</t>
  </si>
  <si>
    <t xml:space="preserve">Oise</t>
  </si>
  <si>
    <t xml:space="preserve">Orne</t>
  </si>
  <si>
    <t xml:space="preserve">Pas-de-Calais</t>
  </si>
  <si>
    <t xml:space="preserve">Puy-de-Dôme</t>
  </si>
  <si>
    <t xml:space="preserve">Pyrénées-Atlantiques</t>
  </si>
  <si>
    <t xml:space="preserve">Hautes-Pyrénées</t>
  </si>
  <si>
    <t xml:space="preserve">Pyrénées-Orientales</t>
  </si>
  <si>
    <t xml:space="preserve">Bas-Rhin</t>
  </si>
  <si>
    <t xml:space="preserve">Haut-Rhin</t>
  </si>
  <si>
    <t xml:space="preserve">Rhône</t>
  </si>
  <si>
    <t xml:space="preserve">Haute-Saône</t>
  </si>
  <si>
    <t xml:space="preserve">Saône-et-Loire</t>
  </si>
  <si>
    <t xml:space="preserve">Sarthe</t>
  </si>
  <si>
    <t xml:space="preserve">Savoie</t>
  </si>
  <si>
    <t xml:space="preserve">Haute-Savoie</t>
  </si>
  <si>
    <t xml:space="preserve">Paris</t>
  </si>
  <si>
    <t xml:space="preserve">Seine-Maritime</t>
  </si>
  <si>
    <t xml:space="preserve">Seine-et-Marne</t>
  </si>
  <si>
    <t xml:space="preserve">Yvelines</t>
  </si>
  <si>
    <t xml:space="preserve">Deux-Sèvres</t>
  </si>
  <si>
    <t xml:space="preserve">Somme</t>
  </si>
  <si>
    <t xml:space="preserve">Tarn</t>
  </si>
  <si>
    <t xml:space="preserve">Tarn-et-Garonne</t>
  </si>
  <si>
    <t xml:space="preserve">Var</t>
  </si>
  <si>
    <t xml:space="preserve">Vaucluse</t>
  </si>
  <si>
    <t xml:space="preserve">Vendée</t>
  </si>
  <si>
    <t xml:space="preserve">Vienne</t>
  </si>
  <si>
    <t xml:space="preserve">Haute-Vienne</t>
  </si>
  <si>
    <t xml:space="preserve">Vosges</t>
  </si>
  <si>
    <t xml:space="preserve">Yonne</t>
  </si>
  <si>
    <t xml:space="preserve">Territoire de Belfort</t>
  </si>
  <si>
    <t xml:space="preserve">Essonne</t>
  </si>
  <si>
    <t xml:space="preserve">Hauts-de-Seine</t>
  </si>
  <si>
    <t xml:space="preserve">Seine-Saint-Denis</t>
  </si>
  <si>
    <t xml:space="preserve">Val-de-Marne</t>
  </si>
  <si>
    <t xml:space="preserve">Val-d'Oise</t>
  </si>
  <si>
    <t xml:space="preserve">Guadeloupe</t>
  </si>
  <si>
    <t xml:space="preserve">Martinique</t>
  </si>
  <si>
    <t xml:space="preserve">Guyane</t>
  </si>
  <si>
    <t xml:space="preserve">La Réunion</t>
  </si>
  <si>
    <t xml:space="preserve">Mayotte</t>
  </si>
  <si>
    <t xml:space="preserve">2A</t>
  </si>
  <si>
    <t xml:space="preserve">Corse-du-Sud</t>
  </si>
  <si>
    <t xml:space="preserve">2B</t>
  </si>
  <si>
    <t xml:space="preserve">Haute-Corse</t>
  </si>
  <si>
    <t xml:space="preserve">France entière</t>
  </si>
  <si>
    <t xml:space="preserve">Lecture : Paris a enregistré en moyenne par an entre 2018 et 2025, 14 infractions pour outrage sexiste et sexuel pour 100 000 habitants. </t>
  </si>
  <si>
    <t xml:space="preserve">Sources : SSMSI, bases statistiques des infractions enregistrées ou élucidées par la police et la gendarmerie entre 2018 et 2025; Insee, recensement de la population 2023 (2017 pour Mayotte).</t>
  </si>
  <si>
    <t xml:space="preserve">Figure complémentaire 4 - Nombre annuel d'infractions pour outrage sexiste et sexuel selon leur combinaison avec d’autres infractions (2018-2025)</t>
  </si>
  <si>
    <t xml:space="preserve">Annee</t>
  </si>
  <si>
    <t xml:space="preserve">Infractions connexes seules</t>
  </si>
  <si>
    <t xml:space="preserve">Infractions d’outrage sexiste et sexuel associées à d’autres infractions</t>
  </si>
  <si>
    <t xml:space="preserve">Infractions d’outrage sexiste et sexuel commises isolément</t>
  </si>
  <si>
    <t xml:space="preserve">Part des infractions d’outrage sexiste et sexuel commises isolément</t>
  </si>
  <si>
    <t xml:space="preserve">Part des infractions d’outrage sexiste et sexuel associées à d’autres infractions</t>
  </si>
  <si>
    <t xml:space="preserve">Lecture : En 2025, 3 850 infractions d’outrage sexiste et sexuel ont été enregistrées. Parmi elles, 3 008 ont été commises isolément, tandis que 842 étaient associées à d’autres infractions. Ces 842 infractions sont liées à un total de 1 407 infractions connexes.</t>
  </si>
  <si>
    <t xml:space="preserve">Sources : SSMSI, bases statistiques des infractions enregistrées et élucidées par la police et la gendarmerie entre 2018 et 2025 </t>
  </si>
  <si>
    <t xml:space="preserve">Figure complémentaire 5 – Répartition des infractions d’outrage sexiste et sexuel, commises isolément ou associées à d’autres infractions, par département de commission des faits en 2025</t>
  </si>
  <si>
    <t xml:space="preserve">Département de commission</t>
  </si>
  <si>
    <t xml:space="preserve">Libbélé Département</t>
  </si>
  <si>
    <t xml:space="preserve">Total </t>
  </si>
  <si>
    <t xml:space="preserve">01</t>
  </si>
  <si>
    <t xml:space="preserve">02</t>
  </si>
  <si>
    <t xml:space="preserve">&lt;5</t>
  </si>
  <si>
    <t xml:space="preserve">03</t>
  </si>
  <si>
    <t xml:space="preserve">04</t>
  </si>
  <si>
    <t xml:space="preserve">05</t>
  </si>
  <si>
    <t xml:space="preserve">06</t>
  </si>
  <si>
    <t xml:space="preserve">07</t>
  </si>
  <si>
    <t xml:space="preserve">08</t>
  </si>
  <si>
    <t xml:space="preserve">09</t>
  </si>
  <si>
    <t xml:space="preserve">10</t>
  </si>
  <si>
    <t xml:space="preserve">11</t>
  </si>
  <si>
    <t xml:space="preserve">12</t>
  </si>
  <si>
    <t xml:space="preserve">13</t>
  </si>
  <si>
    <t xml:space="preserve">14</t>
  </si>
  <si>
    <t xml:space="preserve">15</t>
  </si>
  <si>
    <t xml:space="preserve">16</t>
  </si>
  <si>
    <t xml:space="preserve">17</t>
  </si>
  <si>
    <t xml:space="preserve">18</t>
  </si>
  <si>
    <t xml:space="preserve">19</t>
  </si>
  <si>
    <t xml:space="preserve">21</t>
  </si>
  <si>
    <t xml:space="preserve">22</t>
  </si>
  <si>
    <t xml:space="preserve">23</t>
  </si>
  <si>
    <t xml:space="preserve">24</t>
  </si>
  <si>
    <t xml:space="preserve">25</t>
  </si>
  <si>
    <t xml:space="preserve">26</t>
  </si>
  <si>
    <t xml:space="preserve">27</t>
  </si>
  <si>
    <t xml:space="preserve">28</t>
  </si>
  <si>
    <t xml:space="preserve">29</t>
  </si>
  <si>
    <t xml:space="preserve">30</t>
  </si>
  <si>
    <t xml:space="preserve">31</t>
  </si>
  <si>
    <t xml:space="preserve">32</t>
  </si>
  <si>
    <t xml:space="preserve">33</t>
  </si>
  <si>
    <t xml:space="preserve">34</t>
  </si>
  <si>
    <t xml:space="preserve">35</t>
  </si>
  <si>
    <t xml:space="preserve">36</t>
  </si>
  <si>
    <t xml:space="preserve">37</t>
  </si>
  <si>
    <t xml:space="preserve">38</t>
  </si>
  <si>
    <t xml:space="preserve">39</t>
  </si>
  <si>
    <t xml:space="preserve">40</t>
  </si>
  <si>
    <t xml:space="preserve">41</t>
  </si>
  <si>
    <t xml:space="preserve">42</t>
  </si>
  <si>
    <t xml:space="preserve">43</t>
  </si>
  <si>
    <t xml:space="preserve">44</t>
  </si>
  <si>
    <t xml:space="preserve">45</t>
  </si>
  <si>
    <t xml:space="preserve">46</t>
  </si>
  <si>
    <t xml:space="preserve">47</t>
  </si>
  <si>
    <t xml:space="preserve">48</t>
  </si>
  <si>
    <t xml:space="preserve">49</t>
  </si>
  <si>
    <t xml:space="preserve">50</t>
  </si>
  <si>
    <t xml:space="preserve">51</t>
  </si>
  <si>
    <t xml:space="preserve">52</t>
  </si>
  <si>
    <t xml:space="preserve">53</t>
  </si>
  <si>
    <t xml:space="preserve">54</t>
  </si>
  <si>
    <t xml:space="preserve">55</t>
  </si>
  <si>
    <t xml:space="preserve">56</t>
  </si>
  <si>
    <t xml:space="preserve">57</t>
  </si>
  <si>
    <t xml:space="preserve">58</t>
  </si>
  <si>
    <t xml:space="preserve">59</t>
  </si>
  <si>
    <t xml:space="preserve">60</t>
  </si>
  <si>
    <t xml:space="preserve">61</t>
  </si>
  <si>
    <t xml:space="preserve">62</t>
  </si>
  <si>
    <t xml:space="preserve">63</t>
  </si>
  <si>
    <t xml:space="preserve">64</t>
  </si>
  <si>
    <t xml:space="preserve">65</t>
  </si>
  <si>
    <t xml:space="preserve">66</t>
  </si>
  <si>
    <t xml:space="preserve">67</t>
  </si>
  <si>
    <t xml:space="preserve">68</t>
  </si>
  <si>
    <t xml:space="preserve">69</t>
  </si>
  <si>
    <t xml:space="preserve">70</t>
  </si>
  <si>
    <t xml:space="preserve">71</t>
  </si>
  <si>
    <t xml:space="preserve">72</t>
  </si>
  <si>
    <t xml:space="preserve">73</t>
  </si>
  <si>
    <t xml:space="preserve">74</t>
  </si>
  <si>
    <t xml:space="preserve">75</t>
  </si>
  <si>
    <t xml:space="preserve">76</t>
  </si>
  <si>
    <t xml:space="preserve">77</t>
  </si>
  <si>
    <t xml:space="preserve">78</t>
  </si>
  <si>
    <t xml:space="preserve">79</t>
  </si>
  <si>
    <t xml:space="preserve">80</t>
  </si>
  <si>
    <t xml:space="preserve">81</t>
  </si>
  <si>
    <t xml:space="preserve">82</t>
  </si>
  <si>
    <t xml:space="preserve">83</t>
  </si>
  <si>
    <t xml:space="preserve">84</t>
  </si>
  <si>
    <t xml:space="preserve">85</t>
  </si>
  <si>
    <t xml:space="preserve">86</t>
  </si>
  <si>
    <t xml:space="preserve">87</t>
  </si>
  <si>
    <t xml:space="preserve">88</t>
  </si>
  <si>
    <t xml:space="preserve">89</t>
  </si>
  <si>
    <t xml:space="preserve">90</t>
  </si>
  <si>
    <t xml:space="preserve">91</t>
  </si>
  <si>
    <t xml:space="preserve">92</t>
  </si>
  <si>
    <t xml:space="preserve">93</t>
  </si>
  <si>
    <t xml:space="preserve">94</t>
  </si>
  <si>
    <t xml:space="preserve">95</t>
  </si>
  <si>
    <t xml:space="preserve">971</t>
  </si>
  <si>
    <t xml:space="preserve">972</t>
  </si>
  <si>
    <t xml:space="preserve">973</t>
  </si>
  <si>
    <t xml:space="preserve">974</t>
  </si>
  <si>
    <t xml:space="preserve">976</t>
  </si>
  <si>
    <t xml:space="preserve">Lecture : En 2025, à Paris 82 % des infractions d’outrage sexiste et sexuel étaient commises de manière isolée, tandis que 18 % étaient liées à d’autres infractions</t>
  </si>
  <si>
    <t xml:space="preserve">Sources : SSMSI, bases statistiques des infractions enregistrées et élucidées par la police nationale et la gendarmerie nationale en 2025 </t>
  </si>
</sst>
</file>

<file path=xl/styles.xml><?xml version="1.0" encoding="utf-8"?>
<styleSheet xmlns="http://schemas.openxmlformats.org/spreadsheetml/2006/main">
  <numFmts count="9">
    <numFmt numFmtId="164" formatCode="General"/>
    <numFmt numFmtId="165" formatCode="0"/>
    <numFmt numFmtId="166" formatCode="#,##0"/>
    <numFmt numFmtId="167" formatCode="0\ %"/>
    <numFmt numFmtId="168" formatCode="_-* #,##0.00\ _€_-;\-* #,##0.00\ _€_-;_-* \-??\ _€_-;_-@_-"/>
    <numFmt numFmtId="169" formatCode="_-* #,##0\ _€_-;\-* #,##0\ _€_-;_-* \-??\ _€_-;_-@_-"/>
    <numFmt numFmtId="170" formatCode="0.0"/>
    <numFmt numFmtId="171" formatCode="_-* #,##0_-;\-* #,##0_-;_-* \-??_-;_-@_-"/>
    <numFmt numFmtId="172" formatCode="@"/>
  </numFmts>
  <fonts count="25">
    <font>
      <sz val="11"/>
      <color rgb="FF000000"/>
      <name val="Calibri"/>
      <family val="2"/>
      <charset val="1"/>
    </font>
    <font>
      <sz val="10"/>
      <name val="Arial"/>
      <family val="0"/>
    </font>
    <font>
      <sz val="10"/>
      <name val="Arial"/>
      <family val="0"/>
    </font>
    <font>
      <sz val="10"/>
      <name val="Arial"/>
      <family val="0"/>
    </font>
    <font>
      <sz val="10"/>
      <color rgb="FF000000"/>
      <name val="Arial"/>
      <family val="2"/>
      <charset val="1"/>
    </font>
    <font>
      <sz val="10"/>
      <color rgb="FF000000"/>
      <name val="Calibri"/>
      <family val="2"/>
      <charset val="1"/>
    </font>
    <font>
      <b val="true"/>
      <sz val="11"/>
      <color rgb="FF181717"/>
      <name val="Calibri"/>
      <family val="2"/>
      <charset val="1"/>
    </font>
    <font>
      <b val="true"/>
      <sz val="10"/>
      <color rgb="FF000000"/>
      <name val="Calibri"/>
      <family val="2"/>
      <charset val="1"/>
    </font>
    <font>
      <sz val="11"/>
      <color rgb="FF000000"/>
      <name val="Times New Roman"/>
      <family val="0"/>
    </font>
    <font>
      <sz val="9"/>
      <color rgb="FF595959"/>
      <name val="Calibri"/>
      <family val="2"/>
    </font>
    <font>
      <b val="true"/>
      <sz val="10"/>
      <color rgb="FF181717"/>
      <name val="Calibri"/>
      <family val="2"/>
      <charset val="1"/>
    </font>
    <font>
      <sz val="9"/>
      <color rgb="FFFFFFFF"/>
      <name val="Calibri"/>
      <family val="2"/>
    </font>
    <font>
      <sz val="10"/>
      <color rgb="FF000000"/>
      <name val="Aptos Narrow"/>
      <family val="2"/>
    </font>
    <font>
      <sz val="9"/>
      <color rgb="FF404040"/>
      <name val="Calibri"/>
      <family val="2"/>
    </font>
    <font>
      <b val="true"/>
      <sz val="11"/>
      <color rgb="FF000000"/>
      <name val="Calibri"/>
      <family val="2"/>
      <charset val="1"/>
    </font>
    <font>
      <sz val="9"/>
      <color rgb="FF262626"/>
      <name val="Calibri"/>
      <family val="2"/>
    </font>
    <font>
      <b val="true"/>
      <sz val="10"/>
      <color rgb="FF181717"/>
      <name val="Palatino Linotype"/>
      <family val="1"/>
      <charset val="1"/>
    </font>
    <font>
      <sz val="10"/>
      <color rgb="FF181717"/>
      <name val="Palatino Linotype"/>
      <family val="1"/>
      <charset val="1"/>
    </font>
    <font>
      <sz val="11"/>
      <color rgb="FF000000"/>
      <name val="Arial"/>
      <family val="2"/>
      <charset val="1"/>
    </font>
    <font>
      <sz val="10"/>
      <name val="Calibri"/>
      <family val="2"/>
      <charset val="1"/>
    </font>
    <font>
      <sz val="10"/>
      <color rgb="FFFF0000"/>
      <name val="Calibri"/>
      <family val="2"/>
      <charset val="1"/>
    </font>
    <font>
      <sz val="10"/>
      <color rgb="FF181717"/>
      <name val="Calibri"/>
      <family val="2"/>
      <charset val="1"/>
    </font>
    <font>
      <b val="true"/>
      <sz val="9"/>
      <color rgb="FF181717"/>
      <name val="Palatino Linotype"/>
      <family val="1"/>
      <charset val="1"/>
    </font>
    <font>
      <sz val="8"/>
      <color rgb="FFFFFFFF"/>
      <name val="DejaVu Sans"/>
      <family val="2"/>
      <charset val="1"/>
    </font>
    <font>
      <b val="true"/>
      <sz val="10"/>
      <name val="Calibri"/>
      <family val="2"/>
      <charset val="1"/>
    </font>
  </fonts>
  <fills count="3">
    <fill>
      <patternFill patternType="none"/>
    </fill>
    <fill>
      <patternFill patternType="gray125"/>
    </fill>
    <fill>
      <patternFill patternType="solid">
        <fgColor rgb="FFFFFFFF"/>
        <bgColor rgb="FFFFFFCC"/>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true">
      <alignment horizontal="general" vertical="bottom" textRotation="0" wrapText="false" indent="0" shrinkToFit="false"/>
      <protection locked="true" hidden="false"/>
    </xf>
    <xf numFmtId="164" fontId="6" fillId="2" borderId="0" xfId="0" applyFont="true" applyBorder="false" applyAlignment="true" applyProtection="true">
      <alignment horizontal="general" vertical="center" textRotation="0" wrapText="false" indent="0" shrinkToFit="false"/>
      <protection locked="true" hidden="false"/>
    </xf>
    <xf numFmtId="164" fontId="7" fillId="2" borderId="0" xfId="0" applyFont="true" applyBorder="false" applyAlignment="true" applyProtection="true">
      <alignment horizontal="general" vertical="bottom"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5" fontId="7" fillId="2" borderId="1" xfId="0" applyFont="true" applyBorder="true" applyAlignment="true" applyProtection="true">
      <alignment horizontal="center" vertical="center" textRotation="0" wrapText="false" indent="0" shrinkToFit="false"/>
      <protection locked="true" hidden="false"/>
    </xf>
    <xf numFmtId="166" fontId="5" fillId="2" borderId="1" xfId="0" applyFont="true" applyBorder="true" applyAlignment="true" applyProtection="true">
      <alignment horizontal="center" vertical="center"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5" fontId="5" fillId="2" borderId="1" xfId="0" applyFont="true" applyBorder="true" applyAlignment="true" applyProtection="true">
      <alignment horizontal="center" vertical="center" textRotation="0" wrapText="false" indent="0" shrinkToFit="false"/>
      <protection locked="true" hidden="false"/>
    </xf>
    <xf numFmtId="165" fontId="7" fillId="0" borderId="1" xfId="0" applyFont="true" applyBorder="true" applyAlignment="true" applyProtection="true">
      <alignment horizontal="center" vertical="center" textRotation="0" wrapText="false" indent="0" shrinkToFit="false"/>
      <protection locked="true" hidden="false"/>
    </xf>
    <xf numFmtId="166" fontId="5" fillId="0" borderId="1" xfId="0" applyFont="true" applyBorder="true" applyAlignment="true" applyProtection="true">
      <alignment horizontal="center" vertical="center" textRotation="0" wrapText="false" indent="0" shrinkToFit="false"/>
      <protection locked="true" hidden="false"/>
    </xf>
    <xf numFmtId="165" fontId="5" fillId="0" borderId="1" xfId="0" applyFont="true" applyBorder="true" applyAlignment="true" applyProtection="true">
      <alignment horizontal="center" vertical="center" textRotation="0" wrapText="false" indent="0" shrinkToFit="false"/>
      <protection locked="true" hidden="false"/>
    </xf>
    <xf numFmtId="167" fontId="5" fillId="2" borderId="0" xfId="19" applyFont="true" applyBorder="true" applyAlignment="true" applyProtection="true">
      <alignment horizontal="general" vertical="bottom" textRotation="0" wrapText="false" indent="0" shrinkToFit="false"/>
      <protection locked="true" hidden="false"/>
    </xf>
    <xf numFmtId="164" fontId="10" fillId="2" borderId="0" xfId="0" applyFont="true" applyBorder="fals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9" fontId="5" fillId="0" borderId="1" xfId="15" applyFont="true" applyBorder="true" applyAlignment="true" applyProtection="true">
      <alignment horizontal="general" vertical="center" textRotation="0" wrapText="false" indent="0" shrinkToFit="false"/>
      <protection locked="true" hidden="false"/>
    </xf>
    <xf numFmtId="170" fontId="5" fillId="0" borderId="1"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2" borderId="0" xfId="0" applyFont="true" applyBorder="true" applyAlignment="true" applyProtection="true">
      <alignment horizontal="general" vertical="bottom" textRotation="0" wrapText="false" indent="0" shrinkToFit="false"/>
      <protection locked="true" hidden="false"/>
    </xf>
    <xf numFmtId="169" fontId="5" fillId="0" borderId="0" xfId="15" applyFont="true" applyBorder="true" applyAlignment="true" applyProtection="true">
      <alignment horizontal="general" vertical="bottom" textRotation="0" wrapText="false" indent="0" shrinkToFit="false"/>
      <protection locked="true" hidden="false"/>
    </xf>
    <xf numFmtId="164" fontId="5" fillId="2" borderId="0" xfId="0" applyFont="true" applyBorder="true" applyAlignment="true" applyProtection="true">
      <alignment horizontal="right" vertical="bottom" textRotation="0" wrapText="false" indent="0" shrinkToFit="false"/>
      <protection locked="true" hidden="false"/>
    </xf>
    <xf numFmtId="170" fontId="5" fillId="2" borderId="0" xfId="0" applyFont="true" applyBorder="true" applyAlignment="true" applyProtection="true">
      <alignment horizontal="right" vertical="bottom" textRotation="0" wrapText="false" indent="0" shrinkToFit="false"/>
      <protection locked="true" hidden="false"/>
    </xf>
    <xf numFmtId="164" fontId="5" fillId="2" borderId="0" xfId="0" applyFont="true" applyBorder="true" applyAlignment="true" applyProtection="true">
      <alignment horizontal="general" vertical="bottom" textRotation="0" wrapText="true" indent="0" shrinkToFit="false"/>
      <protection locked="true" hidden="false"/>
    </xf>
    <xf numFmtId="164" fontId="10" fillId="2" borderId="0"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7" fillId="0" borderId="1" xfId="20" applyFont="true" applyBorder="true" applyAlignment="true" applyProtection="true">
      <alignment horizontal="center" vertical="center" textRotation="0" wrapText="true" indent="0" shrinkToFit="false"/>
      <protection locked="true" hidden="false"/>
    </xf>
    <xf numFmtId="171" fontId="5" fillId="0" borderId="1" xfId="0" applyFont="true" applyBorder="true" applyAlignment="true" applyProtection="true">
      <alignment horizontal="center" vertical="center" textRotation="0" wrapText="false" indent="0" shrinkToFit="false"/>
      <protection locked="true" hidden="false"/>
    </xf>
    <xf numFmtId="166"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20" applyFont="true" applyBorder="true" applyAlignment="true" applyProtection="true">
      <alignment horizontal="center" vertical="center" textRotation="0" wrapText="false" indent="0" shrinkToFit="false"/>
      <protection locked="true" hidden="false"/>
    </xf>
    <xf numFmtId="164" fontId="5" fillId="2" borderId="0" xfId="20" applyFont="true" applyBorder="true" applyAlignment="true" applyProtection="true">
      <alignment horizontal="left" vertical="bottom" textRotation="0" wrapText="false" indent="0" shrinkToFit="false"/>
      <protection locked="true" hidden="false"/>
    </xf>
    <xf numFmtId="170" fontId="5" fillId="2" borderId="0"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bottom" textRotation="0" wrapText="false" indent="0" shrinkToFit="false"/>
      <protection locked="true" hidden="false"/>
    </xf>
    <xf numFmtId="164" fontId="7" fillId="2" borderId="1" xfId="0" applyFont="true" applyBorder="true" applyAlignment="true" applyProtection="true">
      <alignment horizontal="center" vertical="bottom" textRotation="0" wrapText="false" indent="0" shrinkToFit="false"/>
      <protection locked="true" hidden="false"/>
    </xf>
    <xf numFmtId="164" fontId="14" fillId="2" borderId="1" xfId="0" applyFont="true" applyBorder="true" applyAlignment="true" applyProtection="true">
      <alignment horizontal="center" vertical="bottom" textRotation="0" wrapText="false" indent="0" shrinkToFit="false"/>
      <protection locked="true" hidden="false"/>
    </xf>
    <xf numFmtId="164" fontId="5" fillId="2" borderId="1" xfId="0" applyFont="true" applyBorder="true" applyAlignment="true" applyProtection="true">
      <alignment horizontal="general" vertical="bottom" textRotation="0" wrapText="false" indent="0" shrinkToFit="false"/>
      <protection locked="true" hidden="false"/>
    </xf>
    <xf numFmtId="166" fontId="5" fillId="2" borderId="1" xfId="0" applyFont="true" applyBorder="true" applyAlignment="true" applyProtection="true">
      <alignment horizontal="center" vertical="bottom" textRotation="0" wrapText="false" indent="0" shrinkToFit="false"/>
      <protection locked="true" hidden="false"/>
    </xf>
    <xf numFmtId="165" fontId="5" fillId="2" borderId="1" xfId="0" applyFont="true" applyBorder="true" applyAlignment="true" applyProtection="true">
      <alignment horizontal="center" vertical="bottom" textRotation="0" wrapText="false" indent="0" shrinkToFit="false"/>
      <protection locked="true" hidden="false"/>
    </xf>
    <xf numFmtId="166" fontId="0" fillId="2" borderId="1" xfId="0" applyFont="false" applyBorder="true" applyAlignment="true" applyProtection="true">
      <alignment horizontal="center" vertical="bottom" textRotation="0" wrapText="false" indent="0" shrinkToFit="false"/>
      <protection locked="true" hidden="false"/>
    </xf>
    <xf numFmtId="165" fontId="0" fillId="2" borderId="1" xfId="0" applyFont="fals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6" fontId="5" fillId="0" borderId="1" xfId="0" applyFont="true" applyBorder="true" applyAlignment="true" applyProtection="true">
      <alignment horizontal="center" vertical="bottom" textRotation="0" wrapText="false" indent="0" shrinkToFit="false"/>
      <protection locked="true" hidden="false"/>
    </xf>
    <xf numFmtId="165" fontId="5" fillId="0" borderId="1" xfId="0" applyFont="true" applyBorder="true" applyAlignment="true" applyProtection="true">
      <alignment horizontal="center" vertical="bottom" textRotation="0" wrapText="false" indent="0" shrinkToFit="false"/>
      <protection locked="true" hidden="false"/>
    </xf>
    <xf numFmtId="167" fontId="0" fillId="2" borderId="0" xfId="19"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6" fontId="0" fillId="0" borderId="1" xfId="0" applyFont="false" applyBorder="true" applyAlignment="true" applyProtection="true">
      <alignment horizontal="center" vertical="bottom" textRotation="0" wrapText="false" indent="0" shrinkToFit="false"/>
      <protection locked="true" hidden="false"/>
    </xf>
    <xf numFmtId="165" fontId="0" fillId="0" borderId="1" xfId="0" applyFont="false" applyBorder="true" applyAlignment="true" applyProtection="true">
      <alignment horizontal="center" vertical="bottom" textRotation="0" wrapText="false" indent="0" shrinkToFit="false"/>
      <protection locked="true" hidden="false"/>
    </xf>
    <xf numFmtId="164" fontId="5" fillId="2" borderId="1" xfId="0" applyFont="true" applyBorder="true" applyAlignment="true" applyProtection="true">
      <alignment horizontal="general" vertical="bottom" textRotation="0" wrapText="true" indent="0" shrinkToFit="false"/>
      <protection locked="true" hidden="false"/>
    </xf>
    <xf numFmtId="170" fontId="0" fillId="2" borderId="1" xfId="0" applyFont="false" applyBorder="true" applyAlignment="true" applyProtection="true">
      <alignment horizontal="center" vertical="bottom" textRotation="0" wrapText="false" indent="0" shrinkToFit="false"/>
      <protection locked="true" hidden="false"/>
    </xf>
    <xf numFmtId="172" fontId="5" fillId="2" borderId="1" xfId="0" applyFont="true" applyBorder="true" applyAlignment="true" applyProtection="true">
      <alignment horizontal="general" vertical="bottom" textRotation="0" wrapText="false" indent="0" shrinkToFit="false"/>
      <protection locked="true" hidden="false"/>
    </xf>
    <xf numFmtId="166" fontId="0" fillId="2"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bottom" textRotation="0" wrapText="false" indent="0" shrinkToFit="false"/>
      <protection locked="true" hidden="false"/>
    </xf>
    <xf numFmtId="167" fontId="5" fillId="2" borderId="1" xfId="19" applyFont="true" applyBorder="true" applyAlignment="true" applyProtection="true">
      <alignment horizontal="center" vertical="bottom" textRotation="0" wrapText="false" indent="0" shrinkToFit="false"/>
      <protection locked="true" hidden="false"/>
    </xf>
    <xf numFmtId="164" fontId="5" fillId="2" borderId="3" xfId="0" applyFont="true" applyBorder="true" applyAlignment="true" applyProtection="true">
      <alignment horizontal="general" vertical="bottom" textRotation="0" wrapText="false" indent="0" shrinkToFit="false"/>
      <protection locked="true" hidden="false"/>
    </xf>
    <xf numFmtId="167" fontId="5" fillId="2" borderId="3" xfId="19" applyFont="true" applyBorder="true" applyAlignment="true" applyProtection="true">
      <alignment horizontal="center" vertical="bottom" textRotation="0" wrapText="false" indent="0" shrinkToFit="false"/>
      <protection locked="true" hidden="false"/>
    </xf>
    <xf numFmtId="167" fontId="5" fillId="2" borderId="0" xfId="19"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14" fillId="2" borderId="0" xfId="0" applyFont="true" applyBorder="false" applyAlignment="true" applyProtection="true">
      <alignment horizontal="general" vertical="bottom" textRotation="0" wrapText="true" indent="0" shrinkToFit="false"/>
      <protection locked="true" hidden="false"/>
    </xf>
    <xf numFmtId="167" fontId="5" fillId="2" borderId="1" xfId="0" applyFont="true" applyBorder="true" applyAlignment="true" applyProtection="true">
      <alignment horizontal="center" vertical="bottom" textRotation="0" wrapText="false" indent="0" shrinkToFit="false"/>
      <protection locked="true" hidden="false"/>
    </xf>
    <xf numFmtId="164" fontId="17" fillId="2" borderId="0" xfId="0" applyFont="true" applyBorder="false" applyAlignment="true" applyProtection="true">
      <alignment horizontal="general" vertical="center" textRotation="0" wrapText="false" indent="0" shrinkToFit="false"/>
      <protection locked="true" hidden="false"/>
    </xf>
    <xf numFmtId="164" fontId="18" fillId="0" borderId="0" xfId="0" applyFont="true" applyBorder="false" applyAlignment="true" applyProtection="true">
      <alignment horizontal="general" vertical="top" textRotation="0" wrapText="false" indent="0" shrinkToFit="false"/>
      <protection locked="true" hidden="false"/>
    </xf>
    <xf numFmtId="164" fontId="18" fillId="2" borderId="0" xfId="0" applyFont="true" applyBorder="false" applyAlignment="true" applyProtection="true">
      <alignment horizontal="general" vertical="top" textRotation="0" wrapText="false" indent="0" shrinkToFit="false"/>
      <protection locked="true" hidden="false"/>
    </xf>
    <xf numFmtId="164" fontId="7" fillId="2" borderId="1" xfId="0" applyFont="true" applyBorder="true" applyAlignment="true" applyProtection="true">
      <alignment horizontal="general" vertical="bottom" textRotation="0" wrapText="false" indent="0" shrinkToFit="false"/>
      <protection locked="true" hidden="false"/>
    </xf>
    <xf numFmtId="164" fontId="19" fillId="2" borderId="1" xfId="0" applyFont="true" applyBorder="true" applyAlignment="true" applyProtection="true">
      <alignment horizontal="center" vertical="bottom" textRotation="0" wrapText="false" indent="0" shrinkToFit="false"/>
      <protection locked="true" hidden="false"/>
    </xf>
    <xf numFmtId="164" fontId="20" fillId="2" borderId="3" xfId="0" applyFont="true" applyBorder="true" applyAlignment="true" applyProtection="true">
      <alignment horizontal="center" vertical="bottom" textRotation="0" wrapText="false" indent="0" shrinkToFit="false"/>
      <protection locked="true" hidden="false"/>
    </xf>
    <xf numFmtId="164" fontId="5" fillId="2" borderId="0" xfId="0" applyFont="true" applyBorder="false" applyAlignment="true" applyProtection="true">
      <alignment horizontal="center" vertical="bottom" textRotation="0" wrapText="false" indent="0" shrinkToFit="false"/>
      <protection locked="true" hidden="false"/>
    </xf>
    <xf numFmtId="167" fontId="5" fillId="2" borderId="1" xfId="19" applyFont="true" applyBorder="true" applyAlignment="true" applyProtection="true">
      <alignment horizontal="center" vertical="center" textRotation="0" wrapText="false" indent="0" shrinkToFit="false"/>
      <protection locked="true" hidden="false"/>
    </xf>
    <xf numFmtId="164" fontId="21" fillId="2" borderId="0" xfId="0" applyFont="true" applyBorder="false" applyAlignment="true" applyProtection="true">
      <alignment horizontal="left" vertical="center" textRotation="0" wrapText="false" indent="0" shrinkToFit="false"/>
      <protection locked="true" hidden="false"/>
    </xf>
    <xf numFmtId="164" fontId="4" fillId="2" borderId="0" xfId="0" applyFont="true" applyBorder="false" applyAlignment="true" applyProtection="true">
      <alignment horizontal="center" vertical="center"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5" fontId="5" fillId="2" borderId="1" xfId="0" applyFont="true" applyBorder="true" applyAlignment="true" applyProtection="true">
      <alignment horizontal="center" vertical="top" textRotation="0" wrapText="false" indent="0" shrinkToFit="false"/>
      <protection locked="true" hidden="false"/>
    </xf>
    <xf numFmtId="166" fontId="5" fillId="2" borderId="1" xfId="0" applyFont="true" applyBorder="true" applyAlignment="true" applyProtection="true">
      <alignment horizontal="center" vertical="top" textRotation="0" wrapText="false" indent="0" shrinkToFit="false"/>
      <protection locked="true" hidden="false"/>
    </xf>
    <xf numFmtId="166" fontId="5" fillId="2" borderId="0" xfId="0" applyFont="true" applyBorder="true" applyAlignment="true" applyProtection="true">
      <alignment horizontal="general" vertical="top" textRotation="0" wrapText="false" indent="0" shrinkToFit="false"/>
      <protection locked="true" hidden="false"/>
    </xf>
    <xf numFmtId="164" fontId="21" fillId="2" borderId="0" xfId="0" applyFont="true" applyBorder="false" applyAlignment="true" applyProtection="true">
      <alignment horizontal="general" vertical="center" textRotation="0" wrapText="false" indent="0" shrinkToFit="false"/>
      <protection locked="true" hidden="false"/>
    </xf>
    <xf numFmtId="164" fontId="21" fillId="2" borderId="0" xfId="0" applyFont="true" applyBorder="fals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4" fillId="2" borderId="1" xfId="0" applyFont="true" applyBorder="true" applyAlignment="true" applyProtection="true">
      <alignment horizontal="center" vertical="center" textRotation="0" wrapText="true" indent="0" shrinkToFit="false"/>
      <protection locked="true" hidden="false"/>
    </xf>
    <xf numFmtId="164" fontId="14" fillId="2" borderId="0" xfId="0" applyFont="true" applyBorder="fals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center" vertical="bottom" textRotation="0" wrapText="false" indent="0" shrinkToFit="false"/>
      <protection locked="true" hidden="false"/>
    </xf>
    <xf numFmtId="166" fontId="0" fillId="0" borderId="1" xfId="0" applyFont="true" applyBorder="true" applyAlignment="true" applyProtection="true">
      <alignment horizontal="center" vertical="bottom" textRotation="0" wrapText="false" indent="0" shrinkToFit="false"/>
      <protection locked="true" hidden="false"/>
    </xf>
    <xf numFmtId="165" fontId="0" fillId="2" borderId="0" xfId="0" applyFont="false" applyBorder="fals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0" fillId="2" borderId="1" xfId="0"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true" applyProtection="true">
      <alignment horizontal="center" vertical="bottom" textRotation="0" wrapText="false" indent="0" shrinkToFit="false"/>
      <protection locked="true" hidden="false"/>
    </xf>
    <xf numFmtId="165" fontId="0" fillId="2" borderId="0" xfId="0" applyFont="false" applyBorder="true" applyAlignment="true" applyProtection="true">
      <alignment horizontal="center" vertical="bottom" textRotation="0" wrapText="false" indent="0" shrinkToFit="false"/>
      <protection locked="true" hidden="false"/>
    </xf>
    <xf numFmtId="165" fontId="0" fillId="0" borderId="0" xfId="0" applyFont="false" applyBorder="tru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left" vertical="center" textRotation="0" wrapText="false" indent="0" shrinkToFit="false"/>
      <protection locked="true" hidden="false"/>
    </xf>
    <xf numFmtId="164" fontId="22" fillId="2" borderId="0" xfId="0" applyFont="true" applyBorder="false" applyAlignment="true" applyProtection="true">
      <alignment horizontal="left" vertical="center"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23" fillId="2" borderId="0" xfId="0" applyFont="true" applyBorder="true" applyAlignment="true" applyProtection="true">
      <alignment horizontal="general" vertical="center" textRotation="0" wrapText="false" indent="0" shrinkToFit="false"/>
      <protection locked="true" hidden="false"/>
    </xf>
    <xf numFmtId="164" fontId="23" fillId="2" borderId="0" xfId="0" applyFont="true" applyBorder="true" applyAlignment="true" applyProtection="true">
      <alignment horizontal="right" vertical="center" textRotation="0" wrapText="false" indent="0" shrinkToFit="false"/>
      <protection locked="true" hidden="false"/>
    </xf>
    <xf numFmtId="164" fontId="24" fillId="2" borderId="1" xfId="0" applyFont="true" applyBorder="true" applyAlignment="true" applyProtection="true">
      <alignment horizontal="center" vertical="center" textRotation="0" wrapText="true" indent="0" shrinkToFit="false"/>
      <protection locked="true" hidden="false"/>
    </xf>
    <xf numFmtId="164" fontId="19" fillId="2" borderId="1" xfId="0" applyFont="true" applyBorder="true" applyAlignment="true" applyProtection="true">
      <alignment horizontal="center" vertical="center" textRotation="0" wrapText="false" indent="0" shrinkToFit="false"/>
      <protection locked="true" hidden="false"/>
    </xf>
    <xf numFmtId="167" fontId="5" fillId="0" borderId="1" xfId="19" applyFont="true" applyBorder="true" applyAlignment="true" applyProtection="true">
      <alignment horizontal="center" vertical="bottom" textRotation="0" wrapText="false" indent="0" shrinkToFit="false"/>
      <protection locked="true" hidden="false"/>
    </xf>
    <xf numFmtId="164" fontId="19" fillId="2" borderId="4" xfId="0" applyFont="true" applyBorder="true" applyAlignment="true" applyProtection="true">
      <alignment horizontal="center" vertical="center" textRotation="0" wrapText="false" indent="0" shrinkToFit="false"/>
      <protection locked="true" hidden="false"/>
    </xf>
    <xf numFmtId="167" fontId="5" fillId="0" borderId="4" xfId="19" applyFont="true" applyBorder="true" applyAlignment="true" applyProtection="true">
      <alignment horizontal="center" vertical="bottom" textRotation="0" wrapText="false" indent="0" shrinkToFit="false"/>
      <protection locked="true" hidden="false"/>
    </xf>
    <xf numFmtId="164" fontId="21" fillId="2" borderId="4" xfId="0" applyFont="true" applyBorder="true" applyAlignment="true" applyProtection="true">
      <alignment horizontal="left" vertical="center" textRotation="0" wrapText="true" indent="0" shrinkToFit="false"/>
      <protection locked="true" hidden="false"/>
    </xf>
    <xf numFmtId="164" fontId="0" fillId="2" borderId="0" xfId="0" applyFont="fals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7" fillId="2" borderId="1" xfId="0" applyFont="true" applyBorder="true" applyAlignment="true" applyProtection="true">
      <alignment horizontal="center" vertical="center" textRotation="0" wrapText="true" indent="0" shrinkToFit="false"/>
      <protection locked="true" hidden="false"/>
    </xf>
    <xf numFmtId="167" fontId="0" fillId="2" borderId="0" xfId="0" applyFont="fals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B8B8B"/>
      <rgbColor rgb="FF5B9BD5"/>
      <rgbColor rgb="FF7030A0"/>
      <rgbColor rgb="FFFFFFCC"/>
      <rgbColor rgb="FFCCFFFF"/>
      <rgbColor rgb="FF660066"/>
      <rgbColor rgb="FFFF8080"/>
      <rgbColor rgb="FF255E91"/>
      <rgbColor rgb="FFD9D9D9"/>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4472C4"/>
      <rgbColor rgb="FF33CCCC"/>
      <rgbColor rgb="FF70AD47"/>
      <rgbColor rgb="FFFFCA00"/>
      <rgbColor rgb="FFFFC000"/>
      <rgbColor rgb="FFED7D31"/>
      <rgbColor rgb="FF636363"/>
      <rgbColor rgb="FFA5A5A5"/>
      <rgbColor rgb="FF003366"/>
      <rgbColor rgb="FF00B050"/>
      <rgbColor rgb="FF181717"/>
      <rgbColor rgb="FF404040"/>
      <rgbColor rgb="FF9E480E"/>
      <rgbColor rgb="FF595959"/>
      <rgbColor rgb="FF465F9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618556701030928"/>
          <c:y val="0.0406783187682064"/>
          <c:w val="0.918610960390667"/>
          <c:h val="0.788909696213067"/>
        </c:manualLayout>
      </c:layout>
      <c:barChart>
        <c:barDir val="col"/>
        <c:grouping val="stacked"/>
        <c:varyColors val="0"/>
        <c:ser>
          <c:idx val="0"/>
          <c:order val="0"/>
          <c:tx>
            <c:strRef>
              <c:f>'Figure 1'!$B$4</c:f>
              <c:strCache>
                <c:ptCount val="1"/>
                <c:pt idx="0">
                  <c:v>Contraventions</c:v>
                </c:pt>
              </c:strCache>
            </c:strRef>
          </c:tx>
          <c:spPr>
            <a:solidFill>
              <a:srgbClr val="465f9d"/>
            </a:solidFill>
            <a:ln w="0">
              <a:noFill/>
            </a:ln>
          </c:spPr>
          <c:invertIfNegative val="0"/>
          <c:dLbls>
            <c:txPr>
              <a:bodyPr wrap="square"/>
              <a:lstStyle/>
              <a:p>
                <a:pPr>
                  <a:defRPr b="0" sz="1000" spc="-1" strike="noStrike">
                    <a:solidFill>
                      <a:srgbClr val="000000"/>
                    </a:solidFill>
                    <a:latin typeface="Calibri"/>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1'!$A$5:$A$12</c:f>
              <c:strCache>
                <c:ptCount val="8"/>
                <c:pt idx="0">
                  <c:v>2018</c:v>
                </c:pt>
                <c:pt idx="1">
                  <c:v>2019</c:v>
                </c:pt>
                <c:pt idx="2">
                  <c:v>2020</c:v>
                </c:pt>
                <c:pt idx="3">
                  <c:v>2021</c:v>
                </c:pt>
                <c:pt idx="4">
                  <c:v>2022</c:v>
                </c:pt>
                <c:pt idx="5">
                  <c:v>2023</c:v>
                </c:pt>
                <c:pt idx="6">
                  <c:v>2024</c:v>
                </c:pt>
                <c:pt idx="7">
                  <c:v>2025</c:v>
                </c:pt>
              </c:strCache>
            </c:strRef>
          </c:cat>
          <c:val>
            <c:numRef>
              <c:f>'Figure 1'!$B$5:$B$12</c:f>
              <c:numCache>
                <c:formatCode>#,##0</c:formatCode>
                <c:ptCount val="8"/>
                <c:pt idx="0">
                  <c:v>300</c:v>
                </c:pt>
                <c:pt idx="1">
                  <c:v>900</c:v>
                </c:pt>
                <c:pt idx="2">
                  <c:v>1500</c:v>
                </c:pt>
                <c:pt idx="3">
                  <c:v>2400</c:v>
                </c:pt>
                <c:pt idx="4">
                  <c:v>2900</c:v>
                </c:pt>
                <c:pt idx="5">
                  <c:v>2700</c:v>
                </c:pt>
                <c:pt idx="6">
                  <c:v>2500</c:v>
                </c:pt>
                <c:pt idx="7">
                  <c:v>2900</c:v>
                </c:pt>
              </c:numCache>
            </c:numRef>
          </c:val>
        </c:ser>
        <c:ser>
          <c:idx val="1"/>
          <c:order val="1"/>
          <c:tx>
            <c:strRef>
              <c:f>'Figure 1'!$C$4</c:f>
              <c:strCache>
                <c:ptCount val="1"/>
                <c:pt idx="0">
                  <c:v>Délits</c:v>
                </c:pt>
              </c:strCache>
            </c:strRef>
          </c:tx>
          <c:spPr>
            <a:solidFill>
              <a:srgbClr val="bfbfbf"/>
            </a:solidFill>
            <a:ln w="0">
              <a:noFill/>
            </a:ln>
          </c:spPr>
          <c:invertIfNegative val="0"/>
          <c:dLbls>
            <c:txPr>
              <a:bodyPr wrap="square"/>
              <a:lstStyle/>
              <a:p>
                <a:pPr>
                  <a:defRPr b="0" sz="1000" spc="-1" strike="noStrike">
                    <a:solidFill>
                      <a:srgbClr val="000000"/>
                    </a:solidFill>
                    <a:latin typeface="Calibri"/>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1'!$A$5:$A$12</c:f>
              <c:strCache>
                <c:ptCount val="8"/>
                <c:pt idx="0">
                  <c:v>2018</c:v>
                </c:pt>
                <c:pt idx="1">
                  <c:v>2019</c:v>
                </c:pt>
                <c:pt idx="2">
                  <c:v>2020</c:v>
                </c:pt>
                <c:pt idx="3">
                  <c:v>2021</c:v>
                </c:pt>
                <c:pt idx="4">
                  <c:v>2022</c:v>
                </c:pt>
                <c:pt idx="5">
                  <c:v>2023</c:v>
                </c:pt>
                <c:pt idx="6">
                  <c:v>2024</c:v>
                </c:pt>
                <c:pt idx="7">
                  <c:v>2025</c:v>
                </c:pt>
              </c:strCache>
            </c:strRef>
          </c:cat>
          <c:val>
            <c:numRef>
              <c:f>'Figure 1'!$C$5:$C$12</c:f>
              <c:numCache>
                <c:formatCode>#,##0</c:formatCode>
                <c:ptCount val="8"/>
                <c:pt idx="0">
                  <c:v>0</c:v>
                </c:pt>
                <c:pt idx="1">
                  <c:v>0</c:v>
                </c:pt>
                <c:pt idx="2">
                  <c:v>0</c:v>
                </c:pt>
                <c:pt idx="3">
                  <c:v>0</c:v>
                </c:pt>
                <c:pt idx="4">
                  <c:v>0</c:v>
                </c:pt>
                <c:pt idx="5">
                  <c:v>700</c:v>
                </c:pt>
                <c:pt idx="6">
                  <c:v>800</c:v>
                </c:pt>
                <c:pt idx="7">
                  <c:v>1000</c:v>
                </c:pt>
              </c:numCache>
            </c:numRef>
          </c:val>
        </c:ser>
        <c:gapWidth val="100"/>
        <c:overlap val="100"/>
        <c:axId val="93020290"/>
        <c:axId val="54692744"/>
      </c:barChart>
      <c:catAx>
        <c:axId val="93020290"/>
        <c:scaling>
          <c:orientation val="minMax"/>
        </c:scaling>
        <c:delete val="0"/>
        <c:axPos val="b"/>
        <c:numFmt formatCode="0"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defRPr>
            </a:pPr>
          </a:p>
        </c:txPr>
        <c:crossAx val="54692744"/>
        <c:crosses val="autoZero"/>
        <c:auto val="1"/>
        <c:lblAlgn val="ctr"/>
        <c:lblOffset val="100"/>
        <c:noMultiLvlLbl val="0"/>
      </c:catAx>
      <c:valAx>
        <c:axId val="54692744"/>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b="0" sz="900" spc="-1" strike="noStrike">
                <a:solidFill>
                  <a:srgbClr val="595959"/>
                </a:solidFill>
                <a:latin typeface="Calibri"/>
              </a:defRPr>
            </a:pPr>
          </a:p>
        </c:txPr>
        <c:crossAx val="93020290"/>
        <c:crosses val="autoZero"/>
        <c:crossBetween val="between"/>
      </c:valAx>
      <c:spPr>
        <a:noFill/>
        <a:ln w="0">
          <a:noFill/>
        </a:ln>
      </c:spPr>
    </c:plotArea>
    <c:legend>
      <c:legendPos val="b"/>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398715547230399"/>
          <c:y val="0.041890440386681"/>
          <c:w val="0.812594772990813"/>
          <c:h val="0.599355531686359"/>
        </c:manualLayout>
      </c:layout>
      <c:barChart>
        <c:barDir val="col"/>
        <c:grouping val="clustered"/>
        <c:varyColors val="0"/>
        <c:ser>
          <c:idx val="0"/>
          <c:order val="0"/>
          <c:tx>
            <c:strRef>
              <c:f>'Figure 2'!$F$4</c:f>
              <c:strCache>
                <c:ptCount val="1"/>
                <c:pt idx="0">
                  <c:v>France</c:v>
                </c:pt>
              </c:strCache>
            </c:strRef>
          </c:tx>
          <c:spPr>
            <a:solidFill>
              <a:srgbClr val="465f9d"/>
            </a:solidFill>
            <a:ln w="0">
              <a:noFill/>
            </a:ln>
          </c:spPr>
          <c:invertIfNegative val="0"/>
          <c:dLbls>
            <c:numFmt formatCode="0.0" sourceLinked="1"/>
            <c:txPr>
              <a:bodyPr rot="-5400000" wrap="square"/>
              <a:lstStyle/>
              <a:p>
                <a:pPr>
                  <a:defRPr b="0" sz="900" spc="-1" strike="noStrike">
                    <a:solidFill>
                      <a:srgbClr val="ffffff"/>
                    </a:solidFill>
                    <a:latin typeface="Calibri"/>
                  </a:defRPr>
                </a:pPr>
              </a:p>
            </c:txPr>
            <c:dLblPos val="inBase"/>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2'!$A$5:$A$14</c:f>
              <c:strCache>
                <c:ptCount val="10"/>
                <c:pt idx="0">
                  <c:v>Hors unité urbaine</c:v>
                </c:pt>
                <c:pt idx="1">
                  <c:v>de 2 000 à 5 000 habitants</c:v>
                </c:pt>
                <c:pt idx="2">
                  <c:v>de 5 000 à 10 000 habitants</c:v>
                </c:pt>
                <c:pt idx="3">
                  <c:v>de 10 000 à 20 000 habitants</c:v>
                </c:pt>
                <c:pt idx="4">
                  <c:v>de 20 000 à 50 000 habitants</c:v>
                </c:pt>
                <c:pt idx="5">
                  <c:v>de 50 000 à 100 000 habitants</c:v>
                </c:pt>
                <c:pt idx="6">
                  <c:v>de 100 000 à 200 000 habitants</c:v>
                </c:pt>
                <c:pt idx="7">
                  <c:v>de 200 000 à 2 000 000 habitants</c:v>
                </c:pt>
                <c:pt idx="8">
                  <c:v>Unité urbaine de Paris</c:v>
                </c:pt>
                <c:pt idx="9">
                  <c:v>France </c:v>
                </c:pt>
              </c:strCache>
            </c:strRef>
          </c:cat>
          <c:val>
            <c:numRef>
              <c:f>'Figure 2'!$F$5:$F$14</c:f>
              <c:numCache>
                <c:formatCode>0.0</c:formatCode>
                <c:ptCount val="10"/>
                <c:pt idx="0">
                  <c:v>3.20485245998777</c:v>
                </c:pt>
                <c:pt idx="1">
                  <c:v>4.47414867750336</c:v>
                </c:pt>
                <c:pt idx="2">
                  <c:v>5.7060493865533</c:v>
                </c:pt>
                <c:pt idx="3">
                  <c:v>4.73122826774547</c:v>
                </c:pt>
                <c:pt idx="4">
                  <c:v>5.08861132917666</c:v>
                </c:pt>
                <c:pt idx="5">
                  <c:v>5.01312218604645</c:v>
                </c:pt>
                <c:pt idx="6">
                  <c:v>6.19587059248586</c:v>
                </c:pt>
                <c:pt idx="7">
                  <c:v>6.40379333476708</c:v>
                </c:pt>
                <c:pt idx="8">
                  <c:v>8.54384700466888</c:v>
                </c:pt>
                <c:pt idx="9">
                  <c:v>5.63270673152931</c:v>
                </c:pt>
              </c:numCache>
            </c:numRef>
          </c:val>
        </c:ser>
        <c:gapWidth val="70"/>
        <c:overlap val="0"/>
        <c:axId val="22407418"/>
        <c:axId val="47246512"/>
      </c:barChart>
      <c:scatterChart>
        <c:scatterStyle val="lineMarker"/>
        <c:varyColors val="0"/>
        <c:ser>
          <c:idx val="1"/>
          <c:order val="1"/>
          <c:tx>
            <c:strRef>
              <c:f>'Figure 2'!$G$4</c:f>
              <c:strCache>
                <c:ptCount val="1"/>
                <c:pt idx="0">
                  <c:v>France métropolitaine</c:v>
                </c:pt>
              </c:strCache>
            </c:strRef>
          </c:tx>
          <c:spPr>
            <a:solidFill>
              <a:srgbClr val="ffca00"/>
            </a:solidFill>
            <a:ln w="25560">
              <a:noFill/>
            </a:ln>
          </c:spPr>
          <c:marker>
            <c:symbol val="circle"/>
            <c:size val="5"/>
            <c:spPr>
              <a:solidFill>
                <a:srgbClr val="ffca00"/>
              </a:solidFill>
            </c:spPr>
          </c:marker>
          <c:dPt>
            <c:idx val="0"/>
            <c:marker>
              <c:symbol val="circle"/>
              <c:size val="5"/>
              <c:spPr>
                <a:solidFill>
                  <a:srgbClr val="ffca00"/>
                </a:solidFill>
              </c:spPr>
            </c:marker>
          </c:dPt>
          <c:dPt>
            <c:idx val="1"/>
            <c:marker>
              <c:symbol val="circle"/>
              <c:size val="5"/>
              <c:spPr>
                <a:solidFill>
                  <a:srgbClr val="ffca00"/>
                </a:solidFill>
              </c:spPr>
            </c:marker>
          </c:dPt>
          <c:dPt>
            <c:idx val="2"/>
            <c:marker>
              <c:symbol val="circle"/>
              <c:size val="5"/>
              <c:spPr>
                <a:solidFill>
                  <a:srgbClr val="ffca00"/>
                </a:solidFill>
              </c:spPr>
            </c:marker>
          </c:dPt>
          <c:dLbls>
            <c:numFmt formatCode="0.0" sourceLinked="1"/>
            <c:dLbl>
              <c:idx val="0"/>
              <c:numFmt formatCode="0.0" sourceLinked="1"/>
              <c:txPr>
                <a:bodyPr rot="-5400000" wrap="square"/>
                <a:lstStyle/>
                <a:p>
                  <a:pPr>
                    <a:defRPr b="0" sz="900" spc="-1" strike="noStrike">
                      <a:solidFill>
                        <a:srgbClr val="404040"/>
                      </a:solidFill>
                      <a:latin typeface="Calibri"/>
                    </a:defRPr>
                  </a:pPr>
                </a:p>
              </c:txPr>
              <c:dLblPos val="t"/>
              <c:showLegendKey val="0"/>
              <c:showVal val="1"/>
              <c:showCatName val="0"/>
              <c:showSerName val="0"/>
              <c:showPercent val="0"/>
              <c:separator>; </c:separator>
            </c:dLbl>
            <c:dLbl>
              <c:idx val="1"/>
              <c:numFmt formatCode="0.0" sourceLinked="1"/>
              <c:txPr>
                <a:bodyPr rot="-5400000" wrap="square"/>
                <a:lstStyle/>
                <a:p>
                  <a:pPr>
                    <a:defRPr b="0" sz="900" spc="-1" strike="noStrike">
                      <a:solidFill>
                        <a:srgbClr val="404040"/>
                      </a:solidFill>
                      <a:latin typeface="Calibri"/>
                    </a:defRPr>
                  </a:pPr>
                </a:p>
              </c:txPr>
              <c:dLblPos val="t"/>
              <c:showLegendKey val="0"/>
              <c:showVal val="1"/>
              <c:showCatName val="0"/>
              <c:showSerName val="0"/>
              <c:showPercent val="0"/>
              <c:separator>; </c:separator>
            </c:dLbl>
            <c:dLbl>
              <c:idx val="2"/>
              <c:numFmt formatCode="0.0" sourceLinked="1"/>
              <c:txPr>
                <a:bodyPr rot="-5400000" wrap="square"/>
                <a:lstStyle/>
                <a:p>
                  <a:pPr>
                    <a:defRPr b="0" sz="900" spc="-1" strike="noStrike">
                      <a:solidFill>
                        <a:srgbClr val="404040"/>
                      </a:solidFill>
                      <a:latin typeface="Calibri"/>
                    </a:defRPr>
                  </a:pPr>
                </a:p>
              </c:txPr>
              <c:dLblPos val="t"/>
              <c:showLegendKey val="0"/>
              <c:showVal val="1"/>
              <c:showCatName val="0"/>
              <c:showSerName val="0"/>
              <c:showPercent val="0"/>
              <c:separator>; </c:separator>
            </c:dLbl>
            <c:txPr>
              <a:bodyPr rot="-5400000" wrap="square"/>
              <a:lstStyle/>
              <a:p>
                <a:pPr>
                  <a:defRPr b="0" sz="900" spc="-1" strike="noStrike">
                    <a:solidFill>
                      <a:srgbClr val="404040"/>
                    </a:solidFill>
                    <a:latin typeface="Calibri"/>
                  </a:defRPr>
                </a:pPr>
              </a:p>
            </c:txPr>
            <c:dLblPos val="t"/>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xVal>
            <c:numRef>
              <c:f>'Figure 2'!$A$5:$A$14</c:f>
              <c:numCache>
                <c:formatCode>General</c:formatCode>
                <c:ptCount val="10"/>
              </c:numCache>
            </c:numRef>
          </c:xVal>
          <c:yVal>
            <c:numRef>
              <c:f>'Figure 2'!$G$5:$G$14</c:f>
              <c:numCache>
                <c:formatCode>0.0</c:formatCode>
                <c:ptCount val="10"/>
                <c:pt idx="0">
                  <c:v>3.21555037295729</c:v>
                </c:pt>
                <c:pt idx="1">
                  <c:v>4.47441267242271</c:v>
                </c:pt>
                <c:pt idx="2">
                  <c:v>5.82132585467919</c:v>
                </c:pt>
                <c:pt idx="3">
                  <c:v>4.94279327011236</c:v>
                </c:pt>
                <c:pt idx="4">
                  <c:v>5.29409558832721</c:v>
                </c:pt>
                <c:pt idx="5">
                  <c:v>5.01553416837648</c:v>
                </c:pt>
                <c:pt idx="6">
                  <c:v>7.41365505607827</c:v>
                </c:pt>
                <c:pt idx="7">
                  <c:v>6.41093389421262</c:v>
                </c:pt>
                <c:pt idx="8">
                  <c:v>8.54384700466888</c:v>
                </c:pt>
                <c:pt idx="9">
                  <c:v>5.71896529952816</c:v>
                </c:pt>
              </c:numCache>
            </c:numRef>
          </c:yVal>
          <c:smooth val="0"/>
        </c:ser>
        <c:axId val="83243530"/>
        <c:axId val="69611125"/>
      </c:scatterChart>
      <c:catAx>
        <c:axId val="22407418"/>
        <c:scaling>
          <c:orientation val="minMax"/>
        </c:scaling>
        <c:delete val="0"/>
        <c:axPos val="b"/>
        <c:numFmt formatCode="General" sourceLinked="0"/>
        <c:majorTickMark val="none"/>
        <c:minorTickMark val="none"/>
        <c:tickLblPos val="nextTo"/>
        <c:spPr>
          <a:ln w="9360">
            <a:solidFill>
              <a:srgbClr val="d9d9d9"/>
            </a:solidFill>
            <a:round/>
          </a:ln>
        </c:spPr>
        <c:txPr>
          <a:bodyPr rot="-5400000"/>
          <a:lstStyle/>
          <a:p>
            <a:pPr>
              <a:defRPr b="0" sz="900" spc="-1" strike="noStrike">
                <a:solidFill>
                  <a:srgbClr val="595959"/>
                </a:solidFill>
                <a:latin typeface="Calibri"/>
              </a:defRPr>
            </a:pPr>
          </a:p>
        </c:txPr>
        <c:crossAx val="47246512"/>
        <c:crosses val="autoZero"/>
        <c:auto val="1"/>
        <c:lblAlgn val="ctr"/>
        <c:lblOffset val="100"/>
        <c:noMultiLvlLbl val="0"/>
      </c:catAx>
      <c:valAx>
        <c:axId val="47246512"/>
        <c:scaling>
          <c:orientation val="minMax"/>
        </c:scaling>
        <c:delete val="1"/>
        <c:axPos val="l"/>
        <c:majorGridlines>
          <c:spPr>
            <a:ln w="9360">
              <a:solidFill>
                <a:srgbClr val="d9d9d9"/>
              </a:solidFill>
              <a:round/>
            </a:ln>
          </c:spPr>
        </c:majorGridlines>
        <c:numFmt formatCode="0.0" sourceLinked="1"/>
        <c:majorTickMark val="none"/>
        <c:minorTickMark val="none"/>
        <c:tickLblPos val="nextTo"/>
        <c:spPr>
          <a:ln w="12600">
            <a:solidFill>
              <a:srgbClr val="8b8b8b"/>
            </a:solidFill>
            <a:round/>
          </a:ln>
        </c:spPr>
        <c:txPr>
          <a:bodyPr/>
          <a:lstStyle/>
          <a:p>
            <a:pPr>
              <a:defRPr b="0" sz="1000" spc="-1" strike="noStrike">
                <a:solidFill>
                  <a:srgbClr val="000000"/>
                </a:solidFill>
                <a:latin typeface="Aptos Narrow"/>
              </a:defRPr>
            </a:pPr>
          </a:p>
        </c:txPr>
        <c:crossAx val="22407418"/>
        <c:crossBetween val="between"/>
      </c:valAx>
      <c:valAx>
        <c:axId val="83243530"/>
        <c:scaling>
          <c:orientation val="minMax"/>
        </c:scaling>
        <c:delete val="1"/>
        <c:axPos val="t"/>
        <c:numFmt formatCode="General" sourceLinked="1"/>
        <c:majorTickMark val="out"/>
        <c:minorTickMark val="none"/>
        <c:tickLblPos val="nextTo"/>
        <c:spPr>
          <a:ln w="12600">
            <a:solidFill>
              <a:srgbClr val="8b8b8b"/>
            </a:solidFill>
            <a:round/>
          </a:ln>
        </c:spPr>
        <c:txPr>
          <a:bodyPr/>
          <a:lstStyle/>
          <a:p>
            <a:pPr>
              <a:defRPr b="0" sz="1000" spc="-1" strike="noStrike">
                <a:solidFill>
                  <a:srgbClr val="000000"/>
                </a:solidFill>
                <a:latin typeface="Aptos Narrow"/>
              </a:defRPr>
            </a:pPr>
          </a:p>
        </c:txPr>
        <c:crossAx val="69611125"/>
        <c:crossBetween val="between"/>
      </c:valAx>
      <c:valAx>
        <c:axId val="69611125"/>
        <c:scaling>
          <c:orientation val="minMax"/>
          <c:max val="9"/>
        </c:scaling>
        <c:delete val="0"/>
        <c:axPos val="r"/>
        <c:numFmt formatCode="0.0" sourceLinked="0"/>
        <c:majorTickMark val="out"/>
        <c:minorTickMark val="none"/>
        <c:tickLblPos val="high"/>
        <c:spPr>
          <a:ln w="6480">
            <a:noFill/>
          </a:ln>
        </c:spPr>
        <c:txPr>
          <a:bodyPr rot="-5400000"/>
          <a:lstStyle/>
          <a:p>
            <a:pPr>
              <a:defRPr b="0" sz="900" spc="-1" strike="noStrike">
                <a:solidFill>
                  <a:srgbClr val="595959"/>
                </a:solidFill>
                <a:latin typeface="Calibri"/>
              </a:defRPr>
            </a:pPr>
          </a:p>
        </c:txPr>
        <c:crossAx val="83243530"/>
        <c:crosses val="max"/>
        <c:crossBetween val="between"/>
        <c:majorUnit val="1"/>
      </c:valAx>
      <c:spPr>
        <a:noFill/>
        <a:ln w="0">
          <a:noFill/>
        </a:ln>
      </c:spPr>
    </c:plotArea>
    <c:legend>
      <c:legendPos val="b"/>
      <c:layout>
        <c:manualLayout>
          <c:xMode val="edge"/>
          <c:yMode val="edge"/>
          <c:x val="0.899729031258547"/>
          <c:y val="0.0453745832025777"/>
          <c:w val="0.0976994104568515"/>
          <c:h val="0.770320065591923"/>
        </c:manualLayout>
      </c:layout>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no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281660899653979"/>
          <c:y val="0.0344202898550725"/>
          <c:w val="0.796262975778547"/>
          <c:h val="0.619894598155468"/>
        </c:manualLayout>
      </c:layout>
      <c:barChart>
        <c:barDir val="col"/>
        <c:grouping val="clustered"/>
        <c:varyColors val="0"/>
        <c:ser>
          <c:idx val="0"/>
          <c:order val="0"/>
          <c:tx>
            <c:strRef>
              <c:f>'Figure 3'!$B$4</c:f>
              <c:strCache>
                <c:ptCount val="1"/>
                <c:pt idx="0">
                  <c:v>Nombre d'infractions en 2025 (échelle du haut)</c:v>
                </c:pt>
              </c:strCache>
            </c:strRef>
          </c:tx>
          <c:spPr>
            <a:solidFill>
              <a:srgbClr val="465f9d"/>
            </a:solidFill>
            <a:ln w="0">
              <a:noFill/>
            </a:ln>
          </c:spPr>
          <c:invertIfNegative val="0"/>
          <c:dLbls>
            <c:txPr>
              <a:bodyPr wrap="none"/>
              <a:lstStyle/>
              <a:p>
                <a:pPr>
                  <a:defRPr b="0" sz="1000" spc="-1" strike="noStrike">
                    <a:solidFill>
                      <a:srgbClr val="000000"/>
                    </a:solidFill>
                    <a:latin typeface="Arial"/>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3'!$A$5:$A$18</c:f>
              <c:strCache>
                <c:ptCount val="14"/>
                <c:pt idx="0">
                  <c:v>Corse</c:v>
                </c:pt>
                <c:pt idx="1">
                  <c:v>DROM</c:v>
                </c:pt>
                <c:pt idx="2">
                  <c:v>Normandie</c:v>
                </c:pt>
                <c:pt idx="3">
                  <c:v>Bourgogne-Franche-Comté</c:v>
                </c:pt>
                <c:pt idx="4">
                  <c:v>Bretagne</c:v>
                </c:pt>
                <c:pt idx="5">
                  <c:v>Pays de la Loire</c:v>
                </c:pt>
                <c:pt idx="6">
                  <c:v>Provence-Alpes-Côte d'Azur</c:v>
                </c:pt>
                <c:pt idx="7">
                  <c:v>Centre-Val de Loire</c:v>
                </c:pt>
                <c:pt idx="8">
                  <c:v>Grand Est</c:v>
                </c:pt>
                <c:pt idx="9">
                  <c:v>Occitanie</c:v>
                </c:pt>
                <c:pt idx="10">
                  <c:v>Hauts-de-France</c:v>
                </c:pt>
                <c:pt idx="11">
                  <c:v>Nouvelle-Aquitaine</c:v>
                </c:pt>
                <c:pt idx="12">
                  <c:v>Auvergne-Rhône-Alpes</c:v>
                </c:pt>
                <c:pt idx="13">
                  <c:v>Île-de-France</c:v>
                </c:pt>
              </c:strCache>
            </c:strRef>
          </c:cat>
          <c:val>
            <c:numRef>
              <c:f>'Figure 3'!$B$5:$B$18</c:f>
              <c:numCache>
                <c:formatCode>General</c:formatCode>
                <c:ptCount val="14"/>
                <c:pt idx="0">
                  <c:v>7</c:v>
                </c:pt>
                <c:pt idx="1">
                  <c:v>66</c:v>
                </c:pt>
                <c:pt idx="2">
                  <c:v>119</c:v>
                </c:pt>
                <c:pt idx="3">
                  <c:v>120</c:v>
                </c:pt>
                <c:pt idx="4">
                  <c:v>185</c:v>
                </c:pt>
                <c:pt idx="5">
                  <c:v>200</c:v>
                </c:pt>
                <c:pt idx="6">
                  <c:v>241</c:v>
                </c:pt>
                <c:pt idx="7">
                  <c:v>263</c:v>
                </c:pt>
                <c:pt idx="8">
                  <c:v>264</c:v>
                </c:pt>
                <c:pt idx="9">
                  <c:v>281</c:v>
                </c:pt>
                <c:pt idx="10">
                  <c:v>286</c:v>
                </c:pt>
                <c:pt idx="11">
                  <c:v>363</c:v>
                </c:pt>
                <c:pt idx="12">
                  <c:v>442</c:v>
                </c:pt>
                <c:pt idx="13">
                  <c:v>1013</c:v>
                </c:pt>
              </c:numCache>
            </c:numRef>
          </c:val>
        </c:ser>
        <c:gapWidth val="70"/>
        <c:overlap val="0"/>
        <c:axId val="37993215"/>
        <c:axId val="73763407"/>
      </c:barChart>
      <c:lineChart>
        <c:grouping val="standard"/>
        <c:varyColors val="0"/>
        <c:ser>
          <c:idx val="1"/>
          <c:order val="1"/>
          <c:tx>
            <c:strRef>
              <c:f>'Figure 3'!$C$4</c:f>
              <c:strCache>
                <c:ptCount val="1"/>
                <c:pt idx="0">
                  <c:v>Taux pour 100 000 habitants (échelle du bas)</c:v>
                </c:pt>
              </c:strCache>
            </c:strRef>
          </c:tx>
          <c:spPr>
            <a:solidFill>
              <a:srgbClr val="ffca00"/>
            </a:solidFill>
            <a:ln w="25560">
              <a:noFill/>
            </a:ln>
          </c:spPr>
          <c:marker>
            <c:symbol val="circle"/>
            <c:size val="5"/>
            <c:spPr>
              <a:solidFill>
                <a:srgbClr val="ffca00"/>
              </a:solidFill>
            </c:spPr>
          </c:marker>
          <c:dPt>
            <c:idx val="4"/>
            <c:marker>
              <c:symbol val="circle"/>
              <c:size val="5"/>
              <c:spPr>
                <a:solidFill>
                  <a:srgbClr val="ffca00"/>
                </a:solidFill>
              </c:spPr>
            </c:marker>
          </c:dPt>
          <c:dLbls>
            <c:numFmt formatCode="0" sourceLinked="1"/>
            <c:dLbl>
              <c:idx val="4"/>
              <c:numFmt formatCode="0" sourceLinked="1"/>
              <c:txPr>
                <a:bodyPr rot="-5400000" wrap="square"/>
                <a:lstStyle/>
                <a:p>
                  <a:pPr>
                    <a:defRPr b="0" sz="900" spc="-1" strike="noStrike">
                      <a:solidFill>
                        <a:srgbClr val="404040"/>
                      </a:solidFill>
                      <a:latin typeface="Calibri"/>
                    </a:defRPr>
                  </a:pPr>
                </a:p>
              </c:txPr>
              <c:dLblPos val="t"/>
              <c:showLegendKey val="0"/>
              <c:showVal val="1"/>
              <c:showCatName val="0"/>
              <c:showSerName val="0"/>
              <c:showPercent val="0"/>
              <c:separator>; </c:separator>
            </c:dLbl>
            <c:txPr>
              <a:bodyPr rot="-5400000" wrap="square"/>
              <a:lstStyle/>
              <a:p>
                <a:pPr>
                  <a:defRPr b="0" sz="900" spc="-1" strike="noStrike">
                    <a:solidFill>
                      <a:srgbClr val="404040"/>
                    </a:solidFill>
                    <a:latin typeface="Calibri"/>
                  </a:defRPr>
                </a:pPr>
              </a:p>
            </c:txPr>
            <c:dLblPos val="t"/>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3'!$A$5:$A$18</c:f>
              <c:strCache>
                <c:ptCount val="14"/>
                <c:pt idx="0">
                  <c:v>Corse</c:v>
                </c:pt>
                <c:pt idx="1">
                  <c:v>DROM</c:v>
                </c:pt>
                <c:pt idx="2">
                  <c:v>Normandie</c:v>
                </c:pt>
                <c:pt idx="3">
                  <c:v>Bourgogne-Franche-Comté</c:v>
                </c:pt>
                <c:pt idx="4">
                  <c:v>Bretagne</c:v>
                </c:pt>
                <c:pt idx="5">
                  <c:v>Pays de la Loire</c:v>
                </c:pt>
                <c:pt idx="6">
                  <c:v>Provence-Alpes-Côte d'Azur</c:v>
                </c:pt>
                <c:pt idx="7">
                  <c:v>Centre-Val de Loire</c:v>
                </c:pt>
                <c:pt idx="8">
                  <c:v>Grand Est</c:v>
                </c:pt>
                <c:pt idx="9">
                  <c:v>Occitanie</c:v>
                </c:pt>
                <c:pt idx="10">
                  <c:v>Hauts-de-France</c:v>
                </c:pt>
                <c:pt idx="11">
                  <c:v>Nouvelle-Aquitaine</c:v>
                </c:pt>
                <c:pt idx="12">
                  <c:v>Auvergne-Rhône-Alpes</c:v>
                </c:pt>
                <c:pt idx="13">
                  <c:v>Île-de-France</c:v>
                </c:pt>
              </c:strCache>
            </c:strRef>
          </c:cat>
          <c:val>
            <c:numRef>
              <c:f>'Figure 3'!$C$5:$C$18</c:f>
              <c:numCache>
                <c:formatCode>0</c:formatCode>
                <c:ptCount val="14"/>
                <c:pt idx="0">
                  <c:v>1.96913521207586</c:v>
                </c:pt>
                <c:pt idx="1">
                  <c:v>3.02061846705444</c:v>
                </c:pt>
                <c:pt idx="2">
                  <c:v>3.55665330281585</c:v>
                </c:pt>
                <c:pt idx="3">
                  <c:v>4.28163144430133</c:v>
                </c:pt>
                <c:pt idx="4">
                  <c:v>5.36329822547306</c:v>
                </c:pt>
                <c:pt idx="5">
                  <c:v>5.11881276304299</c:v>
                </c:pt>
                <c:pt idx="6">
                  <c:v>4.61777825467143</c:v>
                </c:pt>
                <c:pt idx="7">
                  <c:v>10.1660938736335</c:v>
                </c:pt>
                <c:pt idx="8">
                  <c:v>4.74531840187742</c:v>
                </c:pt>
                <c:pt idx="9">
                  <c:v>4.58801502713705</c:v>
                </c:pt>
                <c:pt idx="10">
                  <c:v>4.77287617857499</c:v>
                </c:pt>
                <c:pt idx="11">
                  <c:v>5.90200621060147</c:v>
                </c:pt>
                <c:pt idx="12">
                  <c:v>5.38659349999031</c:v>
                </c:pt>
                <c:pt idx="13">
                  <c:v>8.12801535930121</c:v>
                </c:pt>
              </c:numCache>
            </c:numRef>
          </c:val>
          <c:smooth val="0"/>
        </c:ser>
        <c:hiLowLines>
          <c:spPr>
            <a:ln w="0">
              <a:noFill/>
            </a:ln>
          </c:spPr>
        </c:hiLowLines>
        <c:marker val="1"/>
        <c:axId val="65633556"/>
        <c:axId val="9619291"/>
      </c:lineChart>
      <c:catAx>
        <c:axId val="37993215"/>
        <c:scaling>
          <c:orientation val="minMax"/>
        </c:scaling>
        <c:delete val="0"/>
        <c:axPos val="b"/>
        <c:numFmt formatCode="General" sourceLinked="0"/>
        <c:majorTickMark val="none"/>
        <c:minorTickMark val="none"/>
        <c:tickLblPos val="low"/>
        <c:spPr>
          <a:ln w="9360">
            <a:solidFill>
              <a:srgbClr val="d9d9d9"/>
            </a:solidFill>
            <a:round/>
          </a:ln>
        </c:spPr>
        <c:txPr>
          <a:bodyPr rot="-5400000"/>
          <a:lstStyle/>
          <a:p>
            <a:pPr>
              <a:defRPr b="0" sz="900" spc="-1" strike="noStrike">
                <a:solidFill>
                  <a:srgbClr val="595959"/>
                </a:solidFill>
                <a:latin typeface="Calibri"/>
              </a:defRPr>
            </a:pPr>
          </a:p>
        </c:txPr>
        <c:crossAx val="73763407"/>
        <c:crosses val="autoZero"/>
        <c:auto val="1"/>
        <c:lblAlgn val="ctr"/>
        <c:lblOffset val="100"/>
        <c:noMultiLvlLbl val="0"/>
      </c:catAx>
      <c:valAx>
        <c:axId val="73763407"/>
        <c:scaling>
          <c:orientation val="minMax"/>
          <c:max val="1100"/>
          <c:min val="0"/>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rot="-5400000"/>
          <a:lstStyle/>
          <a:p>
            <a:pPr>
              <a:defRPr b="0" sz="900" spc="-1" strike="noStrike">
                <a:solidFill>
                  <a:srgbClr val="595959"/>
                </a:solidFill>
                <a:latin typeface="Calibri"/>
              </a:defRPr>
            </a:pPr>
          </a:p>
        </c:txPr>
        <c:crossAx val="37993215"/>
        <c:crosses val="autoZero"/>
        <c:crossBetween val="between"/>
      </c:valAx>
      <c:catAx>
        <c:axId val="65633556"/>
        <c:scaling>
          <c:orientation val="minMax"/>
        </c:scaling>
        <c:delete val="1"/>
        <c:axPos val="t"/>
        <c:numFmt formatCode="General" sourceLinked="1"/>
        <c:majorTickMark val="none"/>
        <c:minorTickMark val="none"/>
        <c:tickLblPos val="nextTo"/>
        <c:spPr>
          <a:ln w="12600">
            <a:solidFill>
              <a:srgbClr val="8b8b8b"/>
            </a:solidFill>
            <a:round/>
          </a:ln>
        </c:spPr>
        <c:txPr>
          <a:bodyPr/>
          <a:lstStyle/>
          <a:p>
            <a:pPr>
              <a:defRPr b="0" sz="1000" spc="-1" strike="noStrike">
                <a:solidFill>
                  <a:srgbClr val="000000"/>
                </a:solidFill>
                <a:latin typeface="Aptos Narrow"/>
              </a:defRPr>
            </a:pPr>
          </a:p>
        </c:txPr>
        <c:crossAx val="9619291"/>
        <c:auto val="1"/>
        <c:lblAlgn val="ctr"/>
        <c:lblOffset val="100"/>
        <c:noMultiLvlLbl val="0"/>
      </c:catAx>
      <c:valAx>
        <c:axId val="9619291"/>
        <c:scaling>
          <c:orientation val="minMax"/>
          <c:max val="12"/>
          <c:min val="0"/>
        </c:scaling>
        <c:delete val="0"/>
        <c:axPos val="r"/>
        <c:numFmt formatCode="#,##0" sourceLinked="0"/>
        <c:majorTickMark val="none"/>
        <c:minorTickMark val="none"/>
        <c:tickLblPos val="nextTo"/>
        <c:spPr>
          <a:ln w="6480">
            <a:noFill/>
          </a:ln>
        </c:spPr>
        <c:txPr>
          <a:bodyPr rot="-5400000"/>
          <a:lstStyle/>
          <a:p>
            <a:pPr>
              <a:defRPr b="0" sz="900" spc="-1" strike="noStrike">
                <a:solidFill>
                  <a:srgbClr val="595959"/>
                </a:solidFill>
                <a:latin typeface="Calibri"/>
              </a:defRPr>
            </a:pPr>
          </a:p>
        </c:txPr>
        <c:crossAx val="65633556"/>
        <c:crosses val="max"/>
        <c:crossBetween val="between"/>
        <c:majorUnit val="1"/>
      </c:valAx>
      <c:spPr>
        <a:noFill/>
        <a:ln w="0">
          <a:noFill/>
        </a:ln>
      </c:spPr>
    </c:plotArea>
    <c:legend>
      <c:legendPos val="b"/>
      <c:layout>
        <c:manualLayout>
          <c:xMode val="edge"/>
          <c:yMode val="edge"/>
          <c:x val="0.870752721737423"/>
          <c:y val="0.00591955559381782"/>
          <c:w val="0.118891698700861"/>
          <c:h val="0.727074250449708"/>
        </c:manualLayout>
      </c:layout>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338825332530516"/>
          <c:y val="0.125768757687577"/>
          <c:w val="0.313372379440582"/>
          <c:h val="0.761890118901189"/>
        </c:manualLayout>
      </c:layout>
      <c:pieChart>
        <c:varyColors val="1"/>
        <c:ser>
          <c:idx val="0"/>
          <c:order val="0"/>
          <c:spPr>
            <a:solidFill>
              <a:srgbClr val="5b9bd5"/>
            </a:solidFill>
            <a:ln w="0">
              <a:noFill/>
            </a:ln>
          </c:spPr>
          <c:explosion val="0"/>
          <c:dPt>
            <c:idx val="0"/>
            <c:spPr>
              <a:solidFill>
                <a:srgbClr val="5b9bd5"/>
              </a:solidFill>
              <a:ln w="19080">
                <a:solidFill>
                  <a:srgbClr val="ffffff"/>
                </a:solidFill>
                <a:round/>
              </a:ln>
            </c:spPr>
          </c:dPt>
          <c:dPt>
            <c:idx val="1"/>
            <c:spPr>
              <a:solidFill>
                <a:srgbClr val="ed7d31"/>
              </a:solidFill>
              <a:ln w="19080">
                <a:solidFill>
                  <a:srgbClr val="ffffff"/>
                </a:solidFill>
                <a:round/>
              </a:ln>
            </c:spPr>
          </c:dPt>
          <c:dPt>
            <c:idx val="2"/>
            <c:spPr>
              <a:solidFill>
                <a:srgbClr val="a5a5a5"/>
              </a:solidFill>
              <a:ln w="19080">
                <a:solidFill>
                  <a:srgbClr val="ffffff"/>
                </a:solidFill>
                <a:round/>
              </a:ln>
            </c:spPr>
          </c:dPt>
          <c:dPt>
            <c:idx val="3"/>
            <c:spPr>
              <a:solidFill>
                <a:srgbClr val="ffc000"/>
              </a:solidFill>
              <a:ln w="19080">
                <a:solidFill>
                  <a:srgbClr val="ffffff"/>
                </a:solidFill>
                <a:round/>
              </a:ln>
            </c:spPr>
          </c:dPt>
          <c:dPt>
            <c:idx val="4"/>
            <c:spPr>
              <a:solidFill>
                <a:srgbClr val="4472c4"/>
              </a:solidFill>
              <a:ln w="19080">
                <a:solidFill>
                  <a:srgbClr val="ffffff"/>
                </a:solidFill>
                <a:round/>
              </a:ln>
            </c:spPr>
          </c:dPt>
          <c:dPt>
            <c:idx val="5"/>
            <c:spPr>
              <a:solidFill>
                <a:srgbClr val="70ad47"/>
              </a:solidFill>
              <a:ln w="19080">
                <a:solidFill>
                  <a:srgbClr val="ffffff"/>
                </a:solidFill>
                <a:round/>
              </a:ln>
            </c:spPr>
          </c:dPt>
          <c:dPt>
            <c:idx val="6"/>
            <c:spPr>
              <a:solidFill>
                <a:srgbClr val="255e91"/>
              </a:solidFill>
              <a:ln w="19080">
                <a:solidFill>
                  <a:srgbClr val="ffffff"/>
                </a:solidFill>
                <a:round/>
              </a:ln>
            </c:spPr>
          </c:dPt>
          <c:dPt>
            <c:idx val="7"/>
            <c:spPr>
              <a:solidFill>
                <a:srgbClr val="9e480e"/>
              </a:solidFill>
              <a:ln w="19080">
                <a:solidFill>
                  <a:srgbClr val="ffffff"/>
                </a:solidFill>
                <a:round/>
              </a:ln>
            </c:spPr>
          </c:dPt>
          <c:dPt>
            <c:idx val="8"/>
            <c:spPr>
              <a:solidFill>
                <a:srgbClr val="636363"/>
              </a:solidFill>
              <a:ln w="19080">
                <a:solidFill>
                  <a:srgbClr val="ffffff"/>
                </a:solidFill>
                <a:round/>
              </a:ln>
            </c:spPr>
          </c:dPt>
          <c:dLbls>
            <c:numFmt formatCode="0" sourceLinked="1"/>
            <c:dLbl>
              <c:idx val="0"/>
              <c:numFmt formatCode="0" sourceLinked="1"/>
              <c:txPr>
                <a:bodyPr wrap="square"/>
                <a:lstStyle/>
                <a:p>
                  <a:pPr>
                    <a:defRPr b="0" sz="900" spc="-1" strike="noStrike">
                      <a:solidFill>
                        <a:srgbClr val="262626"/>
                      </a:solidFill>
                      <a:latin typeface="Calibri"/>
                    </a:defRPr>
                  </a:pPr>
                </a:p>
              </c:txPr>
              <c:dLblPos val="outEnd"/>
              <c:showLegendKey val="0"/>
              <c:showVal val="1"/>
              <c:showCatName val="0"/>
              <c:showSerName val="0"/>
              <c:showPercent val="0"/>
              <c:separator>; </c:separator>
            </c:dLbl>
            <c:dLbl>
              <c:idx val="1"/>
              <c:numFmt formatCode="0" sourceLinked="1"/>
              <c:txPr>
                <a:bodyPr wrap="square"/>
                <a:lstStyle/>
                <a:p>
                  <a:pPr>
                    <a:defRPr b="0" sz="900" spc="-1" strike="noStrike">
                      <a:solidFill>
                        <a:srgbClr val="262626"/>
                      </a:solidFill>
                      <a:latin typeface="Calibri"/>
                    </a:defRPr>
                  </a:pPr>
                </a:p>
              </c:txPr>
              <c:dLblPos val="outEnd"/>
              <c:showLegendKey val="0"/>
              <c:showVal val="1"/>
              <c:showCatName val="0"/>
              <c:showSerName val="0"/>
              <c:showPercent val="0"/>
              <c:separator>; </c:separator>
            </c:dLbl>
            <c:dLbl>
              <c:idx val="2"/>
              <c:numFmt formatCode="0" sourceLinked="1"/>
              <c:txPr>
                <a:bodyPr wrap="square"/>
                <a:lstStyle/>
                <a:p>
                  <a:pPr>
                    <a:defRPr b="0" sz="900" spc="-1" strike="noStrike">
                      <a:solidFill>
                        <a:srgbClr val="262626"/>
                      </a:solidFill>
                      <a:latin typeface="Calibri"/>
                    </a:defRPr>
                  </a:pPr>
                </a:p>
              </c:txPr>
              <c:dLblPos val="outEnd"/>
              <c:showLegendKey val="0"/>
              <c:showVal val="1"/>
              <c:showCatName val="0"/>
              <c:showSerName val="0"/>
              <c:showPercent val="0"/>
              <c:separator>; </c:separator>
            </c:dLbl>
            <c:dLbl>
              <c:idx val="3"/>
              <c:numFmt formatCode="0" sourceLinked="1"/>
              <c:txPr>
                <a:bodyPr wrap="square"/>
                <a:lstStyle/>
                <a:p>
                  <a:pPr>
                    <a:defRPr b="0" sz="900" spc="-1" strike="noStrike">
                      <a:solidFill>
                        <a:srgbClr val="262626"/>
                      </a:solidFill>
                      <a:latin typeface="Calibri"/>
                    </a:defRPr>
                  </a:pPr>
                </a:p>
              </c:txPr>
              <c:dLblPos val="outEnd"/>
              <c:showLegendKey val="0"/>
              <c:showVal val="1"/>
              <c:showCatName val="0"/>
              <c:showSerName val="0"/>
              <c:showPercent val="0"/>
              <c:separator>; </c:separator>
            </c:dLbl>
            <c:dLbl>
              <c:idx val="4"/>
              <c:numFmt formatCode="0" sourceLinked="1"/>
              <c:txPr>
                <a:bodyPr wrap="square"/>
                <a:lstStyle/>
                <a:p>
                  <a:pPr>
                    <a:defRPr b="0" sz="900" spc="-1" strike="noStrike">
                      <a:solidFill>
                        <a:srgbClr val="262626"/>
                      </a:solidFill>
                      <a:latin typeface="Calibri"/>
                    </a:defRPr>
                  </a:pPr>
                </a:p>
              </c:txPr>
              <c:dLblPos val="outEnd"/>
              <c:showLegendKey val="0"/>
              <c:showVal val="1"/>
              <c:showCatName val="0"/>
              <c:showSerName val="0"/>
              <c:showPercent val="0"/>
              <c:separator>; </c:separator>
            </c:dLbl>
            <c:dLbl>
              <c:idx val="5"/>
              <c:numFmt formatCode="0" sourceLinked="1"/>
              <c:txPr>
                <a:bodyPr wrap="square"/>
                <a:lstStyle/>
                <a:p>
                  <a:pPr>
                    <a:defRPr b="0" sz="900" spc="-1" strike="noStrike">
                      <a:solidFill>
                        <a:srgbClr val="262626"/>
                      </a:solidFill>
                      <a:latin typeface="Calibri"/>
                    </a:defRPr>
                  </a:pPr>
                </a:p>
              </c:txPr>
              <c:dLblPos val="outEnd"/>
              <c:showLegendKey val="0"/>
              <c:showVal val="1"/>
              <c:showCatName val="0"/>
              <c:showSerName val="0"/>
              <c:showPercent val="0"/>
              <c:separator>; </c:separator>
            </c:dLbl>
            <c:dLbl>
              <c:idx val="6"/>
              <c:numFmt formatCode="0" sourceLinked="1"/>
              <c:txPr>
                <a:bodyPr wrap="square"/>
                <a:lstStyle/>
                <a:p>
                  <a:pPr>
                    <a:defRPr b="0" sz="900" spc="-1" strike="noStrike">
                      <a:solidFill>
                        <a:srgbClr val="262626"/>
                      </a:solidFill>
                      <a:latin typeface="Calibri"/>
                    </a:defRPr>
                  </a:pPr>
                </a:p>
              </c:txPr>
              <c:dLblPos val="outEnd"/>
              <c:showLegendKey val="0"/>
              <c:showVal val="1"/>
              <c:showCatName val="0"/>
              <c:showSerName val="0"/>
              <c:showPercent val="0"/>
              <c:separator>; </c:separator>
            </c:dLbl>
            <c:dLbl>
              <c:idx val="7"/>
              <c:numFmt formatCode="0" sourceLinked="1"/>
              <c:txPr>
                <a:bodyPr wrap="square"/>
                <a:lstStyle/>
                <a:p>
                  <a:pPr>
                    <a:defRPr b="0" sz="900" spc="-1" strike="noStrike">
                      <a:solidFill>
                        <a:srgbClr val="262626"/>
                      </a:solidFill>
                      <a:latin typeface="Calibri"/>
                    </a:defRPr>
                  </a:pPr>
                </a:p>
              </c:txPr>
              <c:dLblPos val="outEnd"/>
              <c:showLegendKey val="0"/>
              <c:showVal val="1"/>
              <c:showCatName val="0"/>
              <c:showSerName val="0"/>
              <c:showPercent val="0"/>
              <c:separator>; </c:separator>
            </c:dLbl>
            <c:dLbl>
              <c:idx val="8"/>
              <c:numFmt formatCode="0" sourceLinked="1"/>
              <c:txPr>
                <a:bodyPr wrap="square"/>
                <a:lstStyle/>
                <a:p>
                  <a:pPr>
                    <a:defRPr b="0" sz="900" spc="-1" strike="noStrike">
                      <a:solidFill>
                        <a:srgbClr val="262626"/>
                      </a:solidFill>
                      <a:latin typeface="Calibri"/>
                    </a:defRPr>
                  </a:pPr>
                </a:p>
              </c:txPr>
              <c:dLblPos val="outEnd"/>
              <c:showLegendKey val="0"/>
              <c:showVal val="1"/>
              <c:showCatName val="0"/>
              <c:showSerName val="0"/>
              <c:showPercent val="0"/>
              <c:separator>; </c:separator>
            </c:dLbl>
            <c:txPr>
              <a:bodyPr wrap="square"/>
              <a:lstStyle/>
              <a:p>
                <a:pPr>
                  <a:defRPr b="0" sz="900" spc="-1" strike="noStrike">
                    <a:solidFill>
                      <a:srgbClr val="262626"/>
                    </a:solidFill>
                    <a:latin typeface="Calibri"/>
                  </a:defRPr>
                </a:pPr>
              </a:p>
            </c:txPr>
            <c:dLblPos val="outEnd"/>
            <c:showLegendKey val="0"/>
            <c:showVal val="1"/>
            <c:showCatName val="0"/>
            <c:showSerName val="0"/>
            <c:showPercent val="0"/>
            <c:separator>; </c:separator>
            <c:showLeaderLines val="1"/>
          </c:dLbls>
          <c:cat>
            <c:strRef>
              <c:f>'Figure 4'!$B$6:$B$14</c:f>
              <c:strCache>
                <c:ptCount val="9"/>
                <c:pt idx="0">
                  <c:v>Outrage sexiste et sexuel portant atteinte à la dignité ou créant une situation intimidante, hostile ou offensante imposée à une personne (contravention)</c:v>
                </c:pt>
                <c:pt idx="1">
                  <c:v>Outrage sexiste et sexuel par une personne abusant de l'autorité que lui confère sa fonction (délit)</c:v>
                </c:pt>
                <c:pt idx="2">
                  <c:v>Outrage sexiste et sexuel d'un mineur de 15 ans (délit)</c:v>
                </c:pt>
                <c:pt idx="3">
                  <c:v>Outrage sexiste et sexuel d'une personne vulnérable ou en situation de précarité économique ou sociale (délit)</c:v>
                </c:pt>
                <c:pt idx="4">
                  <c:v>Outrage sexiste et sexuel en réunion (délit)</c:v>
                </c:pt>
                <c:pt idx="5">
                  <c:v>Outrage sexiste et sexuel dans un moyen de transport collectif de voyageurs (délit)</c:v>
                </c:pt>
                <c:pt idx="6">
                  <c:v>Outrage sexiste et sexuel dans un accès à un moyen de transport collectif de voyageurs (délit)</c:v>
                </c:pt>
                <c:pt idx="7">
                  <c:v>Outrage sexiste et sexuel commis en raison de l'orientation sexuelle de la victime (délit)</c:v>
                </c:pt>
                <c:pt idx="8">
                  <c:v>Récidive d'outrage sexiste et sexuel (délit)</c:v>
                </c:pt>
              </c:strCache>
            </c:strRef>
          </c:cat>
          <c:val>
            <c:numRef>
              <c:f>'Figure 4'!$F$6:$F$14</c:f>
              <c:numCache>
                <c:formatCode>0</c:formatCode>
                <c:ptCount val="9"/>
                <c:pt idx="0">
                  <c:v>74.1298701298701</c:v>
                </c:pt>
                <c:pt idx="1">
                  <c:v>3.27272727272727</c:v>
                </c:pt>
                <c:pt idx="2">
                  <c:v>8.57142857142857</c:v>
                </c:pt>
                <c:pt idx="3">
                  <c:v>1.71428571428571</c:v>
                </c:pt>
                <c:pt idx="4">
                  <c:v>1.94805194805195</c:v>
                </c:pt>
                <c:pt idx="5">
                  <c:v>3.03896103896104</c:v>
                </c:pt>
                <c:pt idx="6">
                  <c:v>2.18181818181818</c:v>
                </c:pt>
                <c:pt idx="7">
                  <c:v>4.85714285714286</c:v>
                </c:pt>
                <c:pt idx="8">
                  <c:v>0.285714285714286</c:v>
                </c:pt>
              </c:numCache>
            </c:numRef>
          </c:val>
        </c:ser>
        <c:firstSliceAng val="0"/>
      </c:pieChart>
      <c:spPr>
        <a:noFill/>
        <a:ln w="0">
          <a:noFill/>
        </a:ln>
      </c:spPr>
    </c:plotArea>
    <c:legend>
      <c:legendPos val="r"/>
      <c:layout>
        <c:manualLayout>
          <c:xMode val="edge"/>
          <c:yMode val="edge"/>
          <c:x val="0.416818171123922"/>
          <c:y val="0.0368140932375362"/>
          <c:w val="0.583181815572248"/>
          <c:h val="0.963185906762464"/>
        </c:manualLayout>
      </c:layout>
      <c:overlay val="0"/>
      <c:spPr>
        <a:noFill/>
        <a:ln w="0">
          <a:noFill/>
        </a:ln>
      </c:spPr>
      <c:txPr>
        <a:bodyPr/>
        <a:lstStyle/>
        <a:p>
          <a:pPr>
            <a:defRPr b="0" sz="900" spc="-1" strike="noStrike">
              <a:solidFill>
                <a:srgbClr val="262626"/>
              </a:solidFill>
              <a:latin typeface="Calibri"/>
            </a:defRPr>
          </a:pPr>
        </a:p>
      </c:txPr>
    </c:legend>
    <c:plotVisOnly val="1"/>
    <c:dispBlanksAs val="gap"/>
  </c:chart>
  <c:spPr>
    <a:solidFill>
      <a:srgbClr val="ffffff"/>
    </a:solidFill>
    <a:ln w="9360">
      <a:no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257888857860933"/>
          <c:y val="0.0361086983496712"/>
          <c:w val="0.709927394582519"/>
          <c:h val="0.861273110807793"/>
        </c:manualLayout>
      </c:layout>
      <c:barChart>
        <c:barDir val="bar"/>
        <c:grouping val="clustered"/>
        <c:varyColors val="0"/>
        <c:ser>
          <c:idx val="0"/>
          <c:order val="0"/>
          <c:tx>
            <c:strRef>
              <c:f>'Figure 5'!$B$5</c:f>
              <c:strCache>
                <c:ptCount val="1"/>
                <c:pt idx="0">
                  <c:v>Moins de 18 ans</c:v>
                </c:pt>
              </c:strCache>
            </c:strRef>
          </c:tx>
          <c:spPr>
            <a:solidFill>
              <a:srgbClr val="00b0f0"/>
            </a:solidFill>
            <a:ln w="0">
              <a:noFill/>
            </a:ln>
          </c:spPr>
          <c:invertIfNegative val="0"/>
          <c:dLbls>
            <c:numFmt formatCode="0\ %" sourceLinked="1"/>
            <c:txPr>
              <a:bodyPr wrap="square"/>
              <a:lstStyle/>
              <a:p>
                <a:pPr>
                  <a:defRPr b="0" sz="900" spc="-1" strike="noStrike">
                    <a:solidFill>
                      <a:srgbClr val="404040"/>
                    </a:solidFill>
                    <a:latin typeface="Calibri"/>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5'!$C$4:$D$4</c:f>
              <c:strCache>
                <c:ptCount val="2"/>
                <c:pt idx="0">
                  <c:v>Contraventions</c:v>
                </c:pt>
                <c:pt idx="1">
                  <c:v>Délits</c:v>
                </c:pt>
              </c:strCache>
            </c:strRef>
          </c:cat>
          <c:val>
            <c:numRef>
              <c:f>'Figure 5'!$C$5:$D$5</c:f>
              <c:numCache>
                <c:formatCode>0\ %</c:formatCode>
                <c:ptCount val="2"/>
                <c:pt idx="0">
                  <c:v>0.0772946859903382</c:v>
                </c:pt>
                <c:pt idx="1">
                  <c:v>0.364329268292683</c:v>
                </c:pt>
              </c:numCache>
            </c:numRef>
          </c:val>
        </c:ser>
        <c:ser>
          <c:idx val="1"/>
          <c:order val="1"/>
          <c:tx>
            <c:strRef>
              <c:f>'Figure 5'!$B$6</c:f>
              <c:strCache>
                <c:ptCount val="1"/>
                <c:pt idx="0">
                  <c:v>18 à 29 ans</c:v>
                </c:pt>
              </c:strCache>
            </c:strRef>
          </c:tx>
          <c:spPr>
            <a:solidFill>
              <a:srgbClr val="7030a0"/>
            </a:solidFill>
            <a:ln w="0">
              <a:noFill/>
            </a:ln>
          </c:spPr>
          <c:invertIfNegative val="0"/>
          <c:dLbls>
            <c:numFmt formatCode="0\ %" sourceLinked="1"/>
            <c:txPr>
              <a:bodyPr wrap="square"/>
              <a:lstStyle/>
              <a:p>
                <a:pPr>
                  <a:defRPr b="0" sz="900" spc="-1" strike="noStrike">
                    <a:solidFill>
                      <a:srgbClr val="404040"/>
                    </a:solidFill>
                    <a:latin typeface="Calibri"/>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5'!$C$4:$D$4</c:f>
              <c:strCache>
                <c:ptCount val="2"/>
                <c:pt idx="0">
                  <c:v>Contraventions</c:v>
                </c:pt>
                <c:pt idx="1">
                  <c:v>Délits</c:v>
                </c:pt>
              </c:strCache>
            </c:strRef>
          </c:cat>
          <c:val>
            <c:numRef>
              <c:f>'Figure 5'!$C$6:$D$6</c:f>
              <c:numCache>
                <c:formatCode>0\ %</c:formatCode>
                <c:ptCount val="2"/>
                <c:pt idx="0">
                  <c:v>0.413526570048309</c:v>
                </c:pt>
                <c:pt idx="1">
                  <c:v>0.353658536585366</c:v>
                </c:pt>
              </c:numCache>
            </c:numRef>
          </c:val>
        </c:ser>
        <c:ser>
          <c:idx val="2"/>
          <c:order val="2"/>
          <c:tx>
            <c:strRef>
              <c:f>'Figure 5'!$B$7</c:f>
              <c:strCache>
                <c:ptCount val="1"/>
                <c:pt idx="0">
                  <c:v>30 à 44 ans</c:v>
                </c:pt>
              </c:strCache>
            </c:strRef>
          </c:tx>
          <c:spPr>
            <a:solidFill>
              <a:srgbClr val="bfbfbf"/>
            </a:solidFill>
            <a:ln w="0">
              <a:noFill/>
            </a:ln>
          </c:spPr>
          <c:invertIfNegative val="0"/>
          <c:dLbls>
            <c:numFmt formatCode="0\ %" sourceLinked="1"/>
            <c:txPr>
              <a:bodyPr wrap="square"/>
              <a:lstStyle/>
              <a:p>
                <a:pPr>
                  <a:defRPr b="0" sz="900" spc="-1" strike="noStrike">
                    <a:solidFill>
                      <a:srgbClr val="404040"/>
                    </a:solidFill>
                    <a:latin typeface="Calibri"/>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5'!$C$4:$D$4</c:f>
              <c:strCache>
                <c:ptCount val="2"/>
                <c:pt idx="0">
                  <c:v>Contraventions</c:v>
                </c:pt>
                <c:pt idx="1">
                  <c:v>Délits</c:v>
                </c:pt>
              </c:strCache>
            </c:strRef>
          </c:cat>
          <c:val>
            <c:numRef>
              <c:f>'Figure 5'!$C$7:$D$7</c:f>
              <c:numCache>
                <c:formatCode>0\ %</c:formatCode>
                <c:ptCount val="2"/>
                <c:pt idx="0">
                  <c:v>0.29951690821256</c:v>
                </c:pt>
                <c:pt idx="1">
                  <c:v>0.166158536585366</c:v>
                </c:pt>
              </c:numCache>
            </c:numRef>
          </c:val>
        </c:ser>
        <c:ser>
          <c:idx val="3"/>
          <c:order val="3"/>
          <c:tx>
            <c:strRef>
              <c:f>'Figure 5'!$B$8</c:f>
              <c:strCache>
                <c:ptCount val="1"/>
                <c:pt idx="0">
                  <c:v>45 à 59 ans</c:v>
                </c:pt>
              </c:strCache>
            </c:strRef>
          </c:tx>
          <c:spPr>
            <a:solidFill>
              <a:srgbClr val="ffca00"/>
            </a:solidFill>
            <a:ln w="0">
              <a:noFill/>
            </a:ln>
          </c:spPr>
          <c:invertIfNegative val="0"/>
          <c:dLbls>
            <c:numFmt formatCode="0\ %" sourceLinked="1"/>
            <c:txPr>
              <a:bodyPr wrap="square"/>
              <a:lstStyle/>
              <a:p>
                <a:pPr>
                  <a:defRPr b="0" sz="900" spc="-1" strike="noStrike">
                    <a:solidFill>
                      <a:srgbClr val="404040"/>
                    </a:solidFill>
                    <a:latin typeface="Calibri"/>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5'!$C$4:$D$4</c:f>
              <c:strCache>
                <c:ptCount val="2"/>
                <c:pt idx="0">
                  <c:v>Contraventions</c:v>
                </c:pt>
                <c:pt idx="1">
                  <c:v>Délits</c:v>
                </c:pt>
              </c:strCache>
            </c:strRef>
          </c:cat>
          <c:val>
            <c:numRef>
              <c:f>'Figure 5'!$C$8:$D$8</c:f>
              <c:numCache>
                <c:formatCode>0\ %</c:formatCode>
                <c:ptCount val="2"/>
                <c:pt idx="0">
                  <c:v>0.163285024154589</c:v>
                </c:pt>
                <c:pt idx="1">
                  <c:v>0.0899390243902439</c:v>
                </c:pt>
              </c:numCache>
            </c:numRef>
          </c:val>
        </c:ser>
        <c:ser>
          <c:idx val="4"/>
          <c:order val="4"/>
          <c:tx>
            <c:strRef>
              <c:f>'Figure 5'!$B$9</c:f>
              <c:strCache>
                <c:ptCount val="1"/>
                <c:pt idx="0">
                  <c:v>60 ans ou plus</c:v>
                </c:pt>
              </c:strCache>
            </c:strRef>
          </c:tx>
          <c:spPr>
            <a:solidFill>
              <a:srgbClr val="00b050"/>
            </a:solidFill>
            <a:ln w="0">
              <a:noFill/>
            </a:ln>
          </c:spPr>
          <c:invertIfNegative val="0"/>
          <c:dLbls>
            <c:numFmt formatCode="0\ %" sourceLinked="1"/>
            <c:txPr>
              <a:bodyPr wrap="square"/>
              <a:lstStyle/>
              <a:p>
                <a:pPr>
                  <a:defRPr b="0" sz="900" spc="-1" strike="noStrike">
                    <a:solidFill>
                      <a:srgbClr val="404040"/>
                    </a:solidFill>
                    <a:latin typeface="Calibri"/>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5'!$C$4:$D$4</c:f>
              <c:strCache>
                <c:ptCount val="2"/>
                <c:pt idx="0">
                  <c:v>Contraventions</c:v>
                </c:pt>
                <c:pt idx="1">
                  <c:v>Délits</c:v>
                </c:pt>
              </c:strCache>
            </c:strRef>
          </c:cat>
          <c:val>
            <c:numRef>
              <c:f>'Figure 5'!$C$9:$D$9</c:f>
              <c:numCache>
                <c:formatCode>0\ %</c:formatCode>
                <c:ptCount val="2"/>
                <c:pt idx="0">
                  <c:v>0.0463768115942029</c:v>
                </c:pt>
                <c:pt idx="1">
                  <c:v>0.0259146341463415</c:v>
                </c:pt>
              </c:numCache>
            </c:numRef>
          </c:val>
        </c:ser>
        <c:gapWidth val="182"/>
        <c:overlap val="0"/>
        <c:axId val="7498974"/>
        <c:axId val="27736658"/>
      </c:barChart>
      <c:catAx>
        <c:axId val="7498974"/>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defRPr>
            </a:pPr>
          </a:p>
        </c:txPr>
        <c:crossAx val="27736658"/>
        <c:crosses val="autoZero"/>
        <c:auto val="1"/>
        <c:lblAlgn val="ctr"/>
        <c:lblOffset val="100"/>
        <c:noMultiLvlLbl val="0"/>
      </c:catAx>
      <c:valAx>
        <c:axId val="27736658"/>
        <c:scaling>
          <c:orientation val="minMax"/>
        </c:scaling>
        <c:delete val="1"/>
        <c:axPos val="l"/>
        <c:numFmt formatCode="0\ %" sourceLinked="1"/>
        <c:majorTickMark val="none"/>
        <c:minorTickMark val="none"/>
        <c:tickLblPos val="nextTo"/>
        <c:spPr>
          <a:ln w="12600">
            <a:solidFill>
              <a:srgbClr val="8b8b8b"/>
            </a:solidFill>
            <a:round/>
          </a:ln>
        </c:spPr>
        <c:txPr>
          <a:bodyPr/>
          <a:lstStyle/>
          <a:p>
            <a:pPr>
              <a:defRPr b="0" sz="1000" spc="-1" strike="noStrike">
                <a:solidFill>
                  <a:srgbClr val="000000"/>
                </a:solidFill>
                <a:latin typeface="Aptos Narrow"/>
              </a:defRPr>
            </a:pPr>
          </a:p>
        </c:txPr>
        <c:crossAx val="7498974"/>
        <c:crossBetween val="between"/>
      </c:valAx>
      <c:spPr>
        <a:noFill/>
        <a:ln w="25560">
          <a:noFill/>
        </a:ln>
      </c:spPr>
    </c:plotArea>
    <c:legend>
      <c:legendPos val="b"/>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257897186938884"/>
          <c:y val="0.0360704173334975"/>
          <c:w val="0.709915541663896"/>
          <c:h val="0.924042841314785"/>
        </c:manualLayout>
      </c:layout>
      <c:barChart>
        <c:barDir val="bar"/>
        <c:grouping val="clustered"/>
        <c:varyColors val="0"/>
        <c:ser>
          <c:idx val="0"/>
          <c:order val="0"/>
          <c:tx>
            <c:strRef>
              <c:f>'Figure 6'!$B$5</c:f>
              <c:strCache>
                <c:ptCount val="1"/>
                <c:pt idx="0">
                  <c:v>Moins de 18 ans</c:v>
                </c:pt>
              </c:strCache>
            </c:strRef>
          </c:tx>
          <c:spPr>
            <a:solidFill>
              <a:srgbClr val="00b0f0"/>
            </a:solidFill>
            <a:ln w="0">
              <a:noFill/>
            </a:ln>
          </c:spPr>
          <c:invertIfNegative val="0"/>
          <c:dLbls>
            <c:numFmt formatCode="0\ %" sourceLinked="1"/>
            <c:txPr>
              <a:bodyPr wrap="square"/>
              <a:lstStyle/>
              <a:p>
                <a:pPr>
                  <a:defRPr b="0" sz="900" spc="-1" strike="noStrike">
                    <a:solidFill>
                      <a:srgbClr val="404040"/>
                    </a:solidFill>
                    <a:latin typeface="Calibri"/>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6'!$C$4:$D$4</c:f>
              <c:strCache>
                <c:ptCount val="2"/>
                <c:pt idx="0">
                  <c:v>Contraventions</c:v>
                </c:pt>
                <c:pt idx="1">
                  <c:v>Délits</c:v>
                </c:pt>
              </c:strCache>
            </c:strRef>
          </c:cat>
          <c:val>
            <c:numRef>
              <c:f>'Figure 6'!$C$5:$D$5</c:f>
              <c:numCache>
                <c:formatCode>0\ %</c:formatCode>
                <c:ptCount val="2"/>
                <c:pt idx="0">
                  <c:v>0.0626086956521739</c:v>
                </c:pt>
                <c:pt idx="1">
                  <c:v>0.160839160839161</c:v>
                </c:pt>
              </c:numCache>
            </c:numRef>
          </c:val>
        </c:ser>
        <c:ser>
          <c:idx val="1"/>
          <c:order val="1"/>
          <c:tx>
            <c:strRef>
              <c:f>'Figure 6'!$B$6</c:f>
              <c:strCache>
                <c:ptCount val="1"/>
                <c:pt idx="0">
                  <c:v>18 à 29 ans</c:v>
                </c:pt>
              </c:strCache>
            </c:strRef>
          </c:tx>
          <c:spPr>
            <a:solidFill>
              <a:srgbClr val="7030a0"/>
            </a:solidFill>
            <a:ln w="0">
              <a:noFill/>
            </a:ln>
          </c:spPr>
          <c:invertIfNegative val="0"/>
          <c:dLbls>
            <c:numFmt formatCode="0\ %" sourceLinked="1"/>
            <c:txPr>
              <a:bodyPr wrap="square"/>
              <a:lstStyle/>
              <a:p>
                <a:pPr>
                  <a:defRPr b="0" sz="900" spc="-1" strike="noStrike">
                    <a:solidFill>
                      <a:srgbClr val="404040"/>
                    </a:solidFill>
                    <a:latin typeface="Calibri"/>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6'!$C$4:$D$4</c:f>
              <c:strCache>
                <c:ptCount val="2"/>
                <c:pt idx="0">
                  <c:v>Contraventions</c:v>
                </c:pt>
                <c:pt idx="1">
                  <c:v>Délits</c:v>
                </c:pt>
              </c:strCache>
            </c:strRef>
          </c:cat>
          <c:val>
            <c:numRef>
              <c:f>'Figure 6'!$C$6:$D$6</c:f>
              <c:numCache>
                <c:formatCode>0\ %</c:formatCode>
                <c:ptCount val="2"/>
                <c:pt idx="0">
                  <c:v>0.253913043478261</c:v>
                </c:pt>
                <c:pt idx="1">
                  <c:v>0.22027972027972</c:v>
                </c:pt>
              </c:numCache>
            </c:numRef>
          </c:val>
        </c:ser>
        <c:ser>
          <c:idx val="2"/>
          <c:order val="2"/>
          <c:tx>
            <c:strRef>
              <c:f>'Figure 6'!$B$7</c:f>
              <c:strCache>
                <c:ptCount val="1"/>
                <c:pt idx="0">
                  <c:v>30 à 44 ans</c:v>
                </c:pt>
              </c:strCache>
            </c:strRef>
          </c:tx>
          <c:spPr>
            <a:solidFill>
              <a:srgbClr val="a5a5a5"/>
            </a:solidFill>
            <a:ln w="0">
              <a:noFill/>
            </a:ln>
          </c:spPr>
          <c:invertIfNegative val="0"/>
          <c:dPt>
            <c:idx val="1"/>
            <c:invertIfNegative val="0"/>
            <c:spPr>
              <a:solidFill>
                <a:srgbClr val="bfbfbf"/>
              </a:solidFill>
              <a:ln w="0">
                <a:noFill/>
              </a:ln>
            </c:spPr>
          </c:dPt>
          <c:dLbls>
            <c:numFmt formatCode="0\ %" sourceLinked="1"/>
            <c:dLbl>
              <c:idx val="1"/>
              <c:numFmt formatCode="0\ %" sourceLinked="1"/>
              <c:txPr>
                <a:bodyPr wrap="square"/>
                <a:lstStyle/>
                <a:p>
                  <a:pPr>
                    <a:defRPr b="0" sz="900" spc="-1" strike="noStrike">
                      <a:solidFill>
                        <a:srgbClr val="404040"/>
                      </a:solidFill>
                      <a:latin typeface="Calibri"/>
                    </a:defRPr>
                  </a:pPr>
                </a:p>
              </c:txPr>
              <c:dLblPos val="outEnd"/>
              <c:showLegendKey val="0"/>
              <c:showVal val="1"/>
              <c:showCatName val="0"/>
              <c:showSerName val="0"/>
              <c:showPercent val="0"/>
              <c:separator>; </c:separator>
            </c:dLbl>
            <c:txPr>
              <a:bodyPr wrap="square"/>
              <a:lstStyle/>
              <a:p>
                <a:pPr>
                  <a:defRPr b="0" sz="900" spc="-1" strike="noStrike">
                    <a:solidFill>
                      <a:srgbClr val="404040"/>
                    </a:solidFill>
                    <a:latin typeface="Calibri"/>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6'!$C$4:$D$4</c:f>
              <c:strCache>
                <c:ptCount val="2"/>
                <c:pt idx="0">
                  <c:v>Contraventions</c:v>
                </c:pt>
                <c:pt idx="1">
                  <c:v>Délits</c:v>
                </c:pt>
              </c:strCache>
            </c:strRef>
          </c:cat>
          <c:val>
            <c:numRef>
              <c:f>'Figure 6'!$C$7:$D$7</c:f>
              <c:numCache>
                <c:formatCode>0\ %</c:formatCode>
                <c:ptCount val="2"/>
                <c:pt idx="0">
                  <c:v>0.356521739130435</c:v>
                </c:pt>
                <c:pt idx="1">
                  <c:v>0.314685314685315</c:v>
                </c:pt>
              </c:numCache>
            </c:numRef>
          </c:val>
        </c:ser>
        <c:ser>
          <c:idx val="3"/>
          <c:order val="3"/>
          <c:tx>
            <c:strRef>
              <c:f>'Figure 6'!$B$8</c:f>
              <c:strCache>
                <c:ptCount val="1"/>
                <c:pt idx="0">
                  <c:v>45 à 59 ans</c:v>
                </c:pt>
              </c:strCache>
            </c:strRef>
          </c:tx>
          <c:spPr>
            <a:solidFill>
              <a:srgbClr val="ffc000"/>
            </a:solidFill>
            <a:ln w="0">
              <a:noFill/>
            </a:ln>
          </c:spPr>
          <c:invertIfNegative val="0"/>
          <c:dLbls>
            <c:numFmt formatCode="0\ %" sourceLinked="1"/>
            <c:txPr>
              <a:bodyPr wrap="square"/>
              <a:lstStyle/>
              <a:p>
                <a:pPr>
                  <a:defRPr b="0" sz="900" spc="-1" strike="noStrike">
                    <a:solidFill>
                      <a:srgbClr val="404040"/>
                    </a:solidFill>
                    <a:latin typeface="Calibri"/>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6'!$C$4:$D$4</c:f>
              <c:strCache>
                <c:ptCount val="2"/>
                <c:pt idx="0">
                  <c:v>Contraventions</c:v>
                </c:pt>
                <c:pt idx="1">
                  <c:v>Délits</c:v>
                </c:pt>
              </c:strCache>
            </c:strRef>
          </c:cat>
          <c:val>
            <c:numRef>
              <c:f>'Figure 6'!$C$8:$D$8</c:f>
              <c:numCache>
                <c:formatCode>0\ %</c:formatCode>
                <c:ptCount val="2"/>
                <c:pt idx="0">
                  <c:v>0.219130434782609</c:v>
                </c:pt>
                <c:pt idx="1">
                  <c:v>0.241258741258741</c:v>
                </c:pt>
              </c:numCache>
            </c:numRef>
          </c:val>
        </c:ser>
        <c:ser>
          <c:idx val="4"/>
          <c:order val="4"/>
          <c:tx>
            <c:strRef>
              <c:f>'Figure 6'!$B$9</c:f>
              <c:strCache>
                <c:ptCount val="1"/>
                <c:pt idx="0">
                  <c:v>60 ans ou plus</c:v>
                </c:pt>
              </c:strCache>
            </c:strRef>
          </c:tx>
          <c:spPr>
            <a:solidFill>
              <a:srgbClr val="00b050"/>
            </a:solidFill>
            <a:ln w="0">
              <a:noFill/>
            </a:ln>
          </c:spPr>
          <c:invertIfNegative val="0"/>
          <c:dLbls>
            <c:numFmt formatCode="0\ %" sourceLinked="1"/>
            <c:txPr>
              <a:bodyPr wrap="square"/>
              <a:lstStyle/>
              <a:p>
                <a:pPr>
                  <a:defRPr b="0" sz="900" spc="-1" strike="noStrike">
                    <a:solidFill>
                      <a:srgbClr val="404040"/>
                    </a:solidFill>
                    <a:latin typeface="Calibri"/>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6'!$C$4:$D$4</c:f>
              <c:strCache>
                <c:ptCount val="2"/>
                <c:pt idx="0">
                  <c:v>Contraventions</c:v>
                </c:pt>
                <c:pt idx="1">
                  <c:v>Délits</c:v>
                </c:pt>
              </c:strCache>
            </c:strRef>
          </c:cat>
          <c:val>
            <c:numRef>
              <c:f>'Figure 6'!$C$9:$D$9</c:f>
              <c:numCache>
                <c:formatCode>0\ %</c:formatCode>
                <c:ptCount val="2"/>
                <c:pt idx="0">
                  <c:v>0.107826086956522</c:v>
                </c:pt>
                <c:pt idx="1">
                  <c:v>0.0629370629370629</c:v>
                </c:pt>
              </c:numCache>
            </c:numRef>
          </c:val>
        </c:ser>
        <c:gapWidth val="182"/>
        <c:overlap val="0"/>
        <c:axId val="95133866"/>
        <c:axId val="42549106"/>
      </c:barChart>
      <c:catAx>
        <c:axId val="95133866"/>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defRPr>
            </a:pPr>
          </a:p>
        </c:txPr>
        <c:crossAx val="42549106"/>
        <c:crosses val="autoZero"/>
        <c:auto val="1"/>
        <c:lblAlgn val="ctr"/>
        <c:lblOffset val="100"/>
        <c:noMultiLvlLbl val="0"/>
      </c:catAx>
      <c:valAx>
        <c:axId val="42549106"/>
        <c:scaling>
          <c:orientation val="minMax"/>
        </c:scaling>
        <c:delete val="1"/>
        <c:axPos val="l"/>
        <c:numFmt formatCode="0\ %" sourceLinked="1"/>
        <c:majorTickMark val="none"/>
        <c:minorTickMark val="none"/>
        <c:tickLblPos val="nextTo"/>
        <c:spPr>
          <a:ln w="12600">
            <a:solidFill>
              <a:srgbClr val="8b8b8b"/>
            </a:solidFill>
            <a:round/>
          </a:ln>
        </c:spPr>
        <c:txPr>
          <a:bodyPr/>
          <a:lstStyle/>
          <a:p>
            <a:pPr>
              <a:defRPr b="0" sz="1000" spc="-1" strike="noStrike">
                <a:solidFill>
                  <a:srgbClr val="000000"/>
                </a:solidFill>
                <a:latin typeface="Aptos Narrow"/>
              </a:defRPr>
            </a:pPr>
          </a:p>
        </c:txPr>
        <c:crossAx val="95133866"/>
        <c:crossBetween val="between"/>
      </c:valAx>
      <c:spPr>
        <a:noFill/>
        <a:ln w="25560">
          <a:noFill/>
        </a:ln>
      </c:spPr>
    </c:plotArea>
    <c:legend>
      <c:legendPos val="b"/>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stacked"/>
        <c:varyColors val="0"/>
        <c:ser>
          <c:idx val="0"/>
          <c:order val="0"/>
          <c:tx>
            <c:strRef>
              <c:f>'Données complémentaires 4'!$D$4</c:f>
              <c:strCache>
                <c:ptCount val="1"/>
                <c:pt idx="0">
                  <c:v>Infractions d’outrage sexiste et sexuel associées à d’autres infractions</c:v>
                </c:pt>
              </c:strCache>
            </c:strRef>
          </c:tx>
          <c:spPr>
            <a:solidFill>
              <a:srgbClr val="5b9bd5"/>
            </a:solidFill>
            <a:ln w="0">
              <a:noFill/>
            </a:ln>
          </c:spPr>
          <c:invertIfNegative val="0"/>
          <c:dPt>
            <c:idx val="0"/>
            <c:invertIfNegative val="0"/>
            <c:spPr>
              <a:solidFill>
                <a:srgbClr val="5b9bd5"/>
              </a:solidFill>
              <a:ln w="0">
                <a:noFill/>
              </a:ln>
            </c:spPr>
          </c:dPt>
          <c:dPt>
            <c:idx val="1"/>
            <c:invertIfNegative val="0"/>
            <c:spPr>
              <a:solidFill>
                <a:srgbClr val="5b9bd5"/>
              </a:solidFill>
              <a:ln w="0">
                <a:noFill/>
              </a:ln>
            </c:spPr>
          </c:dPt>
          <c:dPt>
            <c:idx val="2"/>
            <c:invertIfNegative val="0"/>
            <c:spPr>
              <a:solidFill>
                <a:srgbClr val="5b9bd5"/>
              </a:solidFill>
              <a:ln w="0">
                <a:noFill/>
              </a:ln>
            </c:spPr>
          </c:dPt>
          <c:dPt>
            <c:idx val="3"/>
            <c:invertIfNegative val="0"/>
            <c:spPr>
              <a:solidFill>
                <a:srgbClr val="5b9bd5"/>
              </a:solidFill>
              <a:ln w="0">
                <a:noFill/>
              </a:ln>
            </c:spPr>
          </c:dPt>
          <c:dPt>
            <c:idx val="4"/>
            <c:invertIfNegative val="0"/>
            <c:spPr>
              <a:solidFill>
                <a:srgbClr val="5b9bd5"/>
              </a:solidFill>
              <a:ln w="0">
                <a:noFill/>
              </a:ln>
            </c:spPr>
          </c:dPt>
          <c:dPt>
            <c:idx val="5"/>
            <c:invertIfNegative val="0"/>
            <c:spPr>
              <a:solidFill>
                <a:srgbClr val="5b9bd5"/>
              </a:solidFill>
              <a:ln w="0">
                <a:noFill/>
              </a:ln>
            </c:spPr>
          </c:dPt>
          <c:dPt>
            <c:idx val="6"/>
            <c:invertIfNegative val="0"/>
            <c:spPr>
              <a:solidFill>
                <a:srgbClr val="5b9bd5"/>
              </a:solidFill>
              <a:ln w="0">
                <a:noFill/>
              </a:ln>
            </c:spPr>
          </c:dPt>
          <c:dPt>
            <c:idx val="7"/>
            <c:invertIfNegative val="0"/>
            <c:spPr>
              <a:solidFill>
                <a:srgbClr val="5b9bd5"/>
              </a:solidFill>
              <a:ln w="0">
                <a:noFill/>
              </a:ln>
            </c:spPr>
          </c:dPt>
          <c:dLbls>
            <c:dLbl>
              <c:idx val="0"/>
              <c:txPr>
                <a:bodyPr wrap="square"/>
                <a:lstStyle/>
                <a:p>
                  <a:pPr>
                    <a:defRPr b="0" sz="1000" spc="-1" strike="noStrike">
                      <a:solidFill>
                        <a:srgbClr val="000000"/>
                      </a:solidFill>
                      <a:latin typeface="Aptos Narrow"/>
                    </a:defRPr>
                  </a:pPr>
                </a:p>
              </c:txPr>
              <c:tx>
                <c:rich>
                  <a:bodyPr/>
                  <a:p>
                    <a:fld id="{216C335E-3B02-422F-AC9F-22C8AD8ACE4F}" type="CELLRANGE">
                      <a:rPr b="0" lang="en-US"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1"/>
              <c:txPr>
                <a:bodyPr wrap="square"/>
                <a:lstStyle/>
                <a:p>
                  <a:pPr>
                    <a:defRPr b="0" sz="1000" spc="-1" strike="noStrike">
                      <a:solidFill>
                        <a:srgbClr val="000000"/>
                      </a:solidFill>
                      <a:latin typeface="Aptos Narrow"/>
                    </a:defRPr>
                  </a:pPr>
                </a:p>
              </c:txPr>
              <c:tx>
                <c:rich>
                  <a:bodyPr/>
                  <a:p>
                    <a:fld id="{993D0749-A96D-4BEA-848E-BE3D0D6DB4B3}"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2"/>
              <c:txPr>
                <a:bodyPr wrap="square"/>
                <a:lstStyle/>
                <a:p>
                  <a:pPr>
                    <a:defRPr b="0" sz="1000" spc="-1" strike="noStrike">
                      <a:solidFill>
                        <a:srgbClr val="000000"/>
                      </a:solidFill>
                      <a:latin typeface="Aptos Narrow"/>
                    </a:defRPr>
                  </a:pPr>
                </a:p>
              </c:txPr>
              <c:tx>
                <c:rich>
                  <a:bodyPr/>
                  <a:p>
                    <a:fld id="{9DA47438-76F9-4E5B-B6F1-3D17205AE426}"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3"/>
              <c:txPr>
                <a:bodyPr wrap="square"/>
                <a:lstStyle/>
                <a:p>
                  <a:pPr>
                    <a:defRPr b="0" sz="1000" spc="-1" strike="noStrike">
                      <a:solidFill>
                        <a:srgbClr val="000000"/>
                      </a:solidFill>
                      <a:latin typeface="Aptos Narrow"/>
                    </a:defRPr>
                  </a:pPr>
                </a:p>
              </c:txPr>
              <c:tx>
                <c:rich>
                  <a:bodyPr/>
                  <a:p>
                    <a:fld id="{094E44C2-FED4-4718-B38F-27F0D031AC20}"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4"/>
              <c:txPr>
                <a:bodyPr wrap="square"/>
                <a:lstStyle/>
                <a:p>
                  <a:pPr>
                    <a:defRPr b="0" sz="1000" spc="-1" strike="noStrike">
                      <a:solidFill>
                        <a:srgbClr val="000000"/>
                      </a:solidFill>
                      <a:latin typeface="Aptos Narrow"/>
                    </a:defRPr>
                  </a:pPr>
                </a:p>
              </c:txPr>
              <c:tx>
                <c:rich>
                  <a:bodyPr/>
                  <a:p>
                    <a:fld id="{2B4152AF-85CB-47E1-9FA0-01D522774E20}"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5"/>
              <c:txPr>
                <a:bodyPr wrap="square"/>
                <a:lstStyle/>
                <a:p>
                  <a:pPr>
                    <a:defRPr b="0" sz="1000" spc="-1" strike="noStrike">
                      <a:solidFill>
                        <a:srgbClr val="000000"/>
                      </a:solidFill>
                      <a:latin typeface="Aptos Narrow"/>
                    </a:defRPr>
                  </a:pPr>
                </a:p>
              </c:txPr>
              <c:tx>
                <c:rich>
                  <a:bodyPr/>
                  <a:p>
                    <a:fld id="{3891089D-3FB0-49A9-8E32-93109983251B}"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6"/>
              <c:txPr>
                <a:bodyPr wrap="square"/>
                <a:lstStyle/>
                <a:p>
                  <a:pPr>
                    <a:defRPr b="0" sz="1000" spc="-1" strike="noStrike">
                      <a:solidFill>
                        <a:srgbClr val="000000"/>
                      </a:solidFill>
                      <a:latin typeface="Aptos Narrow"/>
                    </a:defRPr>
                  </a:pPr>
                </a:p>
              </c:txPr>
              <c:tx>
                <c:rich>
                  <a:bodyPr/>
                  <a:p>
                    <a:fld id="{4E677020-CD4E-48CF-9022-8D499497C7CE}"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7"/>
              <c:txPr>
                <a:bodyPr wrap="square"/>
                <a:lstStyle/>
                <a:p>
                  <a:pPr>
                    <a:defRPr b="0" sz="1000" spc="-1" strike="noStrike">
                      <a:solidFill>
                        <a:srgbClr val="000000"/>
                      </a:solidFill>
                      <a:latin typeface="Aptos Narrow"/>
                    </a:defRPr>
                  </a:pPr>
                </a:p>
              </c:txPr>
              <c:tx>
                <c:rich>
                  <a:bodyPr/>
                  <a:p>
                    <a:fld id="{AB186434-A7E1-465B-B5D8-B9500C3F1359}"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txPr>
              <a:bodyPr wrap="square"/>
              <a:lstStyle/>
              <a:p>
                <a:pPr>
                  <a:defRPr b="0" sz="1000" spc="-1" strike="noStrike">
                    <a:solidFill>
                      <a:srgbClr val="000000"/>
                    </a:solidFill>
                    <a:latin typeface="Aptos Narrow"/>
                  </a:defRPr>
                </a:pPr>
              </a:p>
            </c:txPr>
            <c:dLblPos val="ct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'Données complémentaires 4'!$B$5:$B$12</c:f>
              <c:strCache>
                <c:ptCount val="8"/>
                <c:pt idx="0">
                  <c:v>2018</c:v>
                </c:pt>
                <c:pt idx="1">
                  <c:v>2019</c:v>
                </c:pt>
                <c:pt idx="2">
                  <c:v>2020</c:v>
                </c:pt>
                <c:pt idx="3">
                  <c:v>2021</c:v>
                </c:pt>
                <c:pt idx="4">
                  <c:v>2022</c:v>
                </c:pt>
                <c:pt idx="5">
                  <c:v>2023</c:v>
                </c:pt>
                <c:pt idx="6">
                  <c:v>2024</c:v>
                </c:pt>
                <c:pt idx="7">
                  <c:v>2025</c:v>
                </c:pt>
              </c:strCache>
            </c:strRef>
          </c:cat>
          <c:val>
            <c:numRef>
              <c:f>'Données complémentaires 4'!$D$5:$D$12</c:f>
              <c:numCache>
                <c:formatCode>General</c:formatCode>
                <c:ptCount val="8"/>
                <c:pt idx="0">
                  <c:v>50</c:v>
                </c:pt>
                <c:pt idx="1">
                  <c:v>191</c:v>
                </c:pt>
                <c:pt idx="2">
                  <c:v>233</c:v>
                </c:pt>
                <c:pt idx="3">
                  <c:v>534</c:v>
                </c:pt>
                <c:pt idx="4">
                  <c:v>556</c:v>
                </c:pt>
                <c:pt idx="5">
                  <c:v>619</c:v>
                </c:pt>
                <c:pt idx="6">
                  <c:v>724</c:v>
                </c:pt>
                <c:pt idx="7">
                  <c:v>842</c:v>
                </c:pt>
              </c:numCache>
            </c:numRef>
          </c:val>
          <c:extLst>
            <c:ext xmlns:c15="http://schemas.microsoft.com/office/drawing/2012/chart" uri="{02D57815-91ED-43cb-92C2-25804820EDAC}">
              <c15:datalabelsRange>
                <c15:f>'Données complémentaires 4'!$G$5:$G$12</c15:f>
                <c15:dlblRangeCache>
                  <c:ptCount val="8"/>
                  <c:pt idx="0">
                    <c:v>19 %</c:v>
                  </c:pt>
                  <c:pt idx="1">
                    <c:v>20 %</c:v>
                  </c:pt>
                  <c:pt idx="2">
                    <c:v>16 %</c:v>
                  </c:pt>
                  <c:pt idx="3">
                    <c:v>23 %</c:v>
                  </c:pt>
                  <c:pt idx="4">
                    <c:v>19 %</c:v>
                  </c:pt>
                  <c:pt idx="5">
                    <c:v>18 %</c:v>
                  </c:pt>
                  <c:pt idx="6">
                    <c:v>22 %</c:v>
                  </c:pt>
                  <c:pt idx="7">
                    <c:v>22 %</c:v>
                  </c:pt>
                </c15:dlblRangeCache>
              </c15:datalabelsRange>
            </c:ext>
          </c:extLst>
        </c:ser>
        <c:ser>
          <c:idx val="1"/>
          <c:order val="1"/>
          <c:tx>
            <c:strRef>
              <c:f>'Données complémentaires 4'!$E$4</c:f>
              <c:strCache>
                <c:ptCount val="1"/>
                <c:pt idx="0">
                  <c:v>Infractions d’outrage sexiste et sexuel commises isolément</c:v>
                </c:pt>
              </c:strCache>
            </c:strRef>
          </c:tx>
          <c:spPr>
            <a:solidFill>
              <a:srgbClr val="00b050"/>
            </a:solidFill>
            <a:ln w="0">
              <a:noFill/>
            </a:ln>
          </c:spPr>
          <c:invertIfNegative val="0"/>
          <c:dPt>
            <c:idx val="0"/>
            <c:invertIfNegative val="0"/>
            <c:spPr>
              <a:solidFill>
                <a:srgbClr val="00b050"/>
              </a:solidFill>
              <a:ln w="0">
                <a:noFill/>
              </a:ln>
            </c:spPr>
          </c:dPt>
          <c:dPt>
            <c:idx val="1"/>
            <c:invertIfNegative val="0"/>
            <c:spPr>
              <a:solidFill>
                <a:srgbClr val="00b050"/>
              </a:solidFill>
              <a:ln w="0">
                <a:noFill/>
              </a:ln>
            </c:spPr>
          </c:dPt>
          <c:dPt>
            <c:idx val="2"/>
            <c:invertIfNegative val="0"/>
            <c:spPr>
              <a:solidFill>
                <a:srgbClr val="00b050"/>
              </a:solidFill>
              <a:ln w="0">
                <a:noFill/>
              </a:ln>
            </c:spPr>
          </c:dPt>
          <c:dPt>
            <c:idx val="3"/>
            <c:invertIfNegative val="0"/>
            <c:spPr>
              <a:solidFill>
                <a:srgbClr val="00b050"/>
              </a:solidFill>
              <a:ln w="0">
                <a:noFill/>
              </a:ln>
            </c:spPr>
          </c:dPt>
          <c:dPt>
            <c:idx val="4"/>
            <c:invertIfNegative val="0"/>
            <c:spPr>
              <a:solidFill>
                <a:srgbClr val="00b050"/>
              </a:solidFill>
              <a:ln w="0">
                <a:noFill/>
              </a:ln>
            </c:spPr>
          </c:dPt>
          <c:dPt>
            <c:idx val="5"/>
            <c:invertIfNegative val="0"/>
            <c:spPr>
              <a:solidFill>
                <a:srgbClr val="00b050"/>
              </a:solidFill>
              <a:ln w="0">
                <a:noFill/>
              </a:ln>
            </c:spPr>
          </c:dPt>
          <c:dPt>
            <c:idx val="6"/>
            <c:invertIfNegative val="0"/>
            <c:spPr>
              <a:solidFill>
                <a:srgbClr val="00b050"/>
              </a:solidFill>
              <a:ln w="0">
                <a:noFill/>
              </a:ln>
            </c:spPr>
          </c:dPt>
          <c:dPt>
            <c:idx val="7"/>
            <c:invertIfNegative val="0"/>
            <c:spPr>
              <a:solidFill>
                <a:srgbClr val="00b050"/>
              </a:solidFill>
              <a:ln w="0">
                <a:noFill/>
              </a:ln>
            </c:spPr>
          </c:dPt>
          <c:dLbls>
            <c:dLbl>
              <c:idx val="0"/>
              <c:layout>
                <c:manualLayout>
                  <c:x val="0.00266193247913946"/>
                  <c:y val="-0.0836287893753661"/>
                </c:manualLayout>
              </c:layout>
              <c:txPr>
                <a:bodyPr wrap="square"/>
                <a:lstStyle/>
                <a:p>
                  <a:pPr>
                    <a:defRPr b="0" sz="1000" spc="-1" strike="noStrike">
                      <a:solidFill>
                        <a:srgbClr val="000000"/>
                      </a:solidFill>
                      <a:latin typeface="Aptos Narrow"/>
                    </a:defRPr>
                  </a:pPr>
                </a:p>
              </c:txPr>
              <c:tx>
                <c:rich>
                  <a:bodyPr/>
                  <a:p>
                    <a:fld id="{E5DF2C45-F8C8-4C2C-B0CE-27E76104749B}" type="CELLRANGE">
                      <a:rPr b="0" lang="en-US"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1"/>
              <c:txPr>
                <a:bodyPr wrap="square"/>
                <a:lstStyle/>
                <a:p>
                  <a:pPr>
                    <a:defRPr b="0" sz="1000" spc="-1" strike="noStrike">
                      <a:solidFill>
                        <a:srgbClr val="000000"/>
                      </a:solidFill>
                      <a:latin typeface="Aptos Narrow"/>
                    </a:defRPr>
                  </a:pPr>
                </a:p>
              </c:txPr>
              <c:tx>
                <c:rich>
                  <a:bodyPr/>
                  <a:p>
                    <a:fld id="{4D5001E9-9C7F-43FE-972C-905900F98C27}"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2"/>
              <c:txPr>
                <a:bodyPr wrap="square"/>
                <a:lstStyle/>
                <a:p>
                  <a:pPr>
                    <a:defRPr b="0" sz="1000" spc="-1" strike="noStrike">
                      <a:solidFill>
                        <a:srgbClr val="000000"/>
                      </a:solidFill>
                      <a:latin typeface="Aptos Narrow"/>
                    </a:defRPr>
                  </a:pPr>
                </a:p>
              </c:txPr>
              <c:tx>
                <c:rich>
                  <a:bodyPr/>
                  <a:p>
                    <a:fld id="{427221A2-6AE6-49F2-9484-F2A62699D1D4}"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3"/>
              <c:txPr>
                <a:bodyPr wrap="square"/>
                <a:lstStyle/>
                <a:p>
                  <a:pPr>
                    <a:defRPr b="0" sz="1000" spc="-1" strike="noStrike">
                      <a:solidFill>
                        <a:srgbClr val="000000"/>
                      </a:solidFill>
                      <a:latin typeface="Aptos Narrow"/>
                    </a:defRPr>
                  </a:pPr>
                </a:p>
              </c:txPr>
              <c:tx>
                <c:rich>
                  <a:bodyPr/>
                  <a:p>
                    <a:fld id="{C23B4C07-171C-4E13-B5C1-8E5212A5EDAD}"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4"/>
              <c:txPr>
                <a:bodyPr wrap="square"/>
                <a:lstStyle/>
                <a:p>
                  <a:pPr>
                    <a:defRPr b="0" sz="1000" spc="-1" strike="noStrike">
                      <a:solidFill>
                        <a:srgbClr val="000000"/>
                      </a:solidFill>
                      <a:latin typeface="Aptos Narrow"/>
                    </a:defRPr>
                  </a:pPr>
                </a:p>
              </c:txPr>
              <c:tx>
                <c:rich>
                  <a:bodyPr/>
                  <a:p>
                    <a:fld id="{44B98B7B-C574-4F77-9C1F-D524C00343E1}"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5"/>
              <c:txPr>
                <a:bodyPr wrap="square"/>
                <a:lstStyle/>
                <a:p>
                  <a:pPr>
                    <a:defRPr b="0" sz="1000" spc="-1" strike="noStrike">
                      <a:solidFill>
                        <a:srgbClr val="000000"/>
                      </a:solidFill>
                      <a:latin typeface="Aptos Narrow"/>
                    </a:defRPr>
                  </a:pPr>
                </a:p>
              </c:txPr>
              <c:tx>
                <c:rich>
                  <a:bodyPr/>
                  <a:p>
                    <a:fld id="{2E2EB0F9-100A-4BE5-8EC7-ADB6F0B0224A}"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6"/>
              <c:txPr>
                <a:bodyPr wrap="square"/>
                <a:lstStyle/>
                <a:p>
                  <a:pPr>
                    <a:defRPr b="0" sz="1000" spc="-1" strike="noStrike">
                      <a:solidFill>
                        <a:srgbClr val="000000"/>
                      </a:solidFill>
                      <a:latin typeface="Aptos Narrow"/>
                    </a:defRPr>
                  </a:pPr>
                </a:p>
              </c:txPr>
              <c:tx>
                <c:rich>
                  <a:bodyPr/>
                  <a:p>
                    <a:fld id="{7293FD90-84E8-4BA9-AA77-406DC40CAFBB}"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7"/>
              <c:txPr>
                <a:bodyPr wrap="square"/>
                <a:lstStyle/>
                <a:p>
                  <a:pPr>
                    <a:defRPr b="0" sz="1000" spc="-1" strike="noStrike">
                      <a:solidFill>
                        <a:srgbClr val="000000"/>
                      </a:solidFill>
                      <a:latin typeface="Aptos Narrow"/>
                    </a:defRPr>
                  </a:pPr>
                </a:p>
              </c:txPr>
              <c:tx>
                <c:rich>
                  <a:bodyPr/>
                  <a:p>
                    <a:fld id="{D0A2DEE0-8A1F-4ADC-8F64-E78D7B6BB7CF}" type="CELLRANGE">
                      <a:rPr b="0" lang="fr-FR" sz="1000" spc="-1" strike="noStrike">
                        <a:solidFill>
                          <a:srgbClr val="000000"/>
                        </a:solidFill>
                        <a:latin typeface="Aptos Narrow"/>
                      </a:rPr>
                      <a:t>[CELLRANGE]</a:t>
                    </a:fld>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txPr>
              <a:bodyPr wrap="square"/>
              <a:lstStyle/>
              <a:p>
                <a:pPr>
                  <a:defRPr b="0" sz="1000" spc="-1" strike="noStrike">
                    <a:solidFill>
                      <a:srgbClr val="000000"/>
                    </a:solidFill>
                    <a:latin typeface="Aptos Narrow"/>
                  </a:defRPr>
                </a:pPr>
              </a:p>
            </c:txPr>
            <c:dLblPos val="ct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cat>
            <c:strRef>
              <c:f>'Données complémentaires 4'!$B$5:$B$12</c:f>
              <c:strCache>
                <c:ptCount val="8"/>
                <c:pt idx="0">
                  <c:v>2018</c:v>
                </c:pt>
                <c:pt idx="1">
                  <c:v>2019</c:v>
                </c:pt>
                <c:pt idx="2">
                  <c:v>2020</c:v>
                </c:pt>
                <c:pt idx="3">
                  <c:v>2021</c:v>
                </c:pt>
                <c:pt idx="4">
                  <c:v>2022</c:v>
                </c:pt>
                <c:pt idx="5">
                  <c:v>2023</c:v>
                </c:pt>
                <c:pt idx="6">
                  <c:v>2024</c:v>
                </c:pt>
                <c:pt idx="7">
                  <c:v>2025</c:v>
                </c:pt>
              </c:strCache>
            </c:strRef>
          </c:cat>
          <c:val>
            <c:numRef>
              <c:f>'Données complémentaires 4'!$E$5:$E$12</c:f>
              <c:numCache>
                <c:formatCode>General</c:formatCode>
                <c:ptCount val="8"/>
                <c:pt idx="0">
                  <c:v>211</c:v>
                </c:pt>
                <c:pt idx="1">
                  <c:v>743</c:v>
                </c:pt>
                <c:pt idx="2">
                  <c:v>1221</c:v>
                </c:pt>
                <c:pt idx="3">
                  <c:v>1834</c:v>
                </c:pt>
                <c:pt idx="4">
                  <c:v>2304</c:v>
                </c:pt>
                <c:pt idx="5">
                  <c:v>2776</c:v>
                </c:pt>
                <c:pt idx="6">
                  <c:v>2579</c:v>
                </c:pt>
                <c:pt idx="7">
                  <c:v>3008</c:v>
                </c:pt>
              </c:numCache>
            </c:numRef>
          </c:val>
          <c:extLst>
            <c:ext xmlns:c15="http://schemas.microsoft.com/office/drawing/2012/chart" uri="{02D57815-91ED-43cb-92C2-25804820EDAC}">
              <c15:datalabelsRange>
                <c15:f>'Données complémentaires 4'!$F$5:$F$12</c15:f>
                <c15:dlblRangeCache>
                  <c:ptCount val="8"/>
                  <c:pt idx="0">
                    <c:v>81 %</c:v>
                  </c:pt>
                  <c:pt idx="1">
                    <c:v>80 %</c:v>
                  </c:pt>
                  <c:pt idx="2">
                    <c:v>84 %</c:v>
                  </c:pt>
                  <c:pt idx="3">
                    <c:v>77 %</c:v>
                  </c:pt>
                  <c:pt idx="4">
                    <c:v>81 %</c:v>
                  </c:pt>
                  <c:pt idx="5">
                    <c:v>82 %</c:v>
                  </c:pt>
                  <c:pt idx="6">
                    <c:v>78 %</c:v>
                  </c:pt>
                  <c:pt idx="7">
                    <c:v>78 %</c:v>
                  </c:pt>
                </c15:dlblRangeCache>
              </c15:datalabelsRange>
            </c:ext>
          </c:extLst>
        </c:ser>
        <c:gapWidth val="150"/>
        <c:overlap val="100"/>
        <c:axId val="11222321"/>
        <c:axId val="84972967"/>
      </c:barChart>
      <c:catAx>
        <c:axId val="11222321"/>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defRPr>
            </a:pPr>
          </a:p>
        </c:txPr>
        <c:crossAx val="84972967"/>
        <c:crosses val="autoZero"/>
        <c:auto val="1"/>
        <c:lblAlgn val="ctr"/>
        <c:lblOffset val="100"/>
        <c:noMultiLvlLbl val="0"/>
      </c:catAx>
      <c:valAx>
        <c:axId val="84972967"/>
        <c:scaling>
          <c:orientation val="minMax"/>
          <c:max val="4000"/>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b="0" sz="900" spc="-1" strike="noStrike">
                <a:solidFill>
                  <a:srgbClr val="595959"/>
                </a:solidFill>
                <a:latin typeface="Calibri"/>
              </a:defRPr>
            </a:pPr>
          </a:p>
        </c:txPr>
        <c:crossAx val="11222321"/>
        <c:crosses val="autoZero"/>
        <c:crossBetween val="between"/>
      </c:valAx>
      <c:spPr>
        <a:noFill/>
        <a:ln w="0">
          <a:noFill/>
        </a:ln>
      </c:spPr>
    </c:plotArea>
    <c:legend>
      <c:legendPos val="b"/>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_rels/drawing3.xml.rels><?xml version="1.0" encoding="UTF-8"?>
<Relationships xmlns="http://schemas.openxmlformats.org/package/2006/relationships"><Relationship Id="rId1" Type="http://schemas.openxmlformats.org/officeDocument/2006/relationships/chart" Target="../charts/chart2.xml"/>
</Relationships>
</file>

<file path=xl/drawings/_rels/drawing4.xml.rels><?xml version="1.0" encoding="UTF-8"?>
<Relationships xmlns="http://schemas.openxmlformats.org/package/2006/relationships"><Relationship Id="rId1" Type="http://schemas.openxmlformats.org/officeDocument/2006/relationships/chart" Target="../charts/chart3.xml"/>
</Relationships>
</file>

<file path=xl/drawings/_rels/drawing5.xml.rels><?xml version="1.0" encoding="UTF-8"?>
<Relationships xmlns="http://schemas.openxmlformats.org/package/2006/relationships"><Relationship Id="rId1" Type="http://schemas.openxmlformats.org/officeDocument/2006/relationships/chart" Target="../charts/chart4.xml"/>
</Relationships>
</file>

<file path=xl/drawings/_rels/drawing6.xml.rels><?xml version="1.0" encoding="UTF-8"?>
<Relationships xmlns="http://schemas.openxmlformats.org/package/2006/relationships"><Relationship Id="rId1" Type="http://schemas.openxmlformats.org/officeDocument/2006/relationships/chart" Target="../charts/chart5.xml"/>
</Relationships>
</file>

<file path=xl/drawings/_rels/drawing7.xml.rels><?xml version="1.0" encoding="UTF-8"?>
<Relationships xmlns="http://schemas.openxmlformats.org/package/2006/relationships"><Relationship Id="rId1" Type="http://schemas.openxmlformats.org/officeDocument/2006/relationships/chart" Target="../charts/chart6.xml"/>
</Relationships>
</file>

<file path=xl/drawings/_rels/drawing8.xml.rels><?xml version="1.0" encoding="UTF-8"?>
<Relationships xmlns="http://schemas.openxmlformats.org/package/2006/relationships"><Relationship Id="rId1" Type="http://schemas.openxmlformats.org/officeDocument/2006/relationships/chart" Target="../charts/chart7.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9</xdr:col>
      <xdr:colOff>491040</xdr:colOff>
      <xdr:row>1</xdr:row>
      <xdr:rowOff>237960</xdr:rowOff>
    </xdr:from>
    <xdr:to>
      <xdr:col>18</xdr:col>
      <xdr:colOff>525240</xdr:colOff>
      <xdr:row>20</xdr:row>
      <xdr:rowOff>106920</xdr:rowOff>
    </xdr:to>
    <xdr:graphicFrame>
      <xdr:nvGraphicFramePr>
        <xdr:cNvPr id="0" name="Graphique 1"/>
        <xdr:cNvGraphicFramePr/>
      </xdr:nvGraphicFramePr>
      <xdr:xfrm>
        <a:off x="9107280" y="399960"/>
        <a:ext cx="7297920" cy="34599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0.146993538203522</cdr:x>
      <cdr:y>0.666562630045776</cdr:y>
    </cdr:from>
    <cdr:to>
      <cdr:x>0.204557786218123</cdr:x>
      <cdr:y>0.787141073657928</cdr:y>
    </cdr:to>
    <cdr:cxnSp>
      <cdr:nvCxnSpPr>
        <cdr:cNvPr id="1" name="Connecteur droit 1"/>
        <cdr:cNvCxnSpPr/>
      </cdr:nvCxnSpPr>
      <cdr:spPr>
        <a:xfrm flipV="1">
          <a:off x="1072800" y="2306520"/>
          <a:ext cx="420480" cy="417600"/>
        </a:xfrm>
        <a:prstGeom prst="straightConnector1">
          <a:avLst/>
        </a:prstGeom>
        <a:ln w="22225">
          <a:solidFill>
            <a:srgbClr val="ffc000"/>
          </a:solidFill>
          <a:miter/>
        </a:ln>
      </cdr:spPr>
    </cdr:cxnSp>
  </cdr:relSizeAnchor>
  <cdr:relSizeAnchor>
    <cdr:from>
      <cdr:x>0.259063779411039</cdr:x>
      <cdr:y>0.57521847690387</cdr:y>
    </cdr:from>
    <cdr:to>
      <cdr:x>0.318206481527154</cdr:x>
      <cdr:y>0.669787765293383</cdr:y>
    </cdr:to>
    <cdr:cxnSp>
      <cdr:nvCxnSpPr>
        <cdr:cNvPr id="2" name="Connecteur droit 5"/>
        <cdr:cNvCxnSpPr/>
      </cdr:nvCxnSpPr>
      <cdr:spPr>
        <a:xfrm flipV="1">
          <a:off x="1890720" y="1990440"/>
          <a:ext cx="432000" cy="327600"/>
        </a:xfrm>
        <a:prstGeom prst="straightConnector1">
          <a:avLst/>
        </a:prstGeom>
        <a:ln w="22225">
          <a:solidFill>
            <a:srgbClr val="ffc000"/>
          </a:solidFill>
          <a:miter/>
        </a:ln>
      </cdr:spPr>
    </cdr:cxnSp>
  </cdr:relSizeAnchor>
  <cdr:relSizeAnchor>
    <cdr:from>
      <cdr:x>0.378927637744784</cdr:x>
      <cdr:y>0.418851435705368</cdr:y>
    </cdr:from>
    <cdr:to>
      <cdr:x>0.436491885759384</cdr:x>
      <cdr:y>0.578443612151477</cdr:y>
    </cdr:to>
    <cdr:cxnSp>
      <cdr:nvCxnSpPr>
        <cdr:cNvPr id="3" name="Connecteur droit 7"/>
        <cdr:cNvCxnSpPr/>
      </cdr:nvCxnSpPr>
      <cdr:spPr>
        <a:xfrm flipV="1">
          <a:off x="2765520" y="1449360"/>
          <a:ext cx="420480" cy="552600"/>
        </a:xfrm>
        <a:prstGeom prst="straightConnector1">
          <a:avLst/>
        </a:prstGeom>
        <a:ln w="22225">
          <a:solidFill>
            <a:srgbClr val="ffc000"/>
          </a:solidFill>
          <a:miter/>
        </a:ln>
      </cdr:spPr>
    </cdr:cxnSp>
  </cdr:relSizeAnchor>
  <cdr:relSizeAnchor>
    <cdr:from>
      <cdr:x>0.492527006363143</cdr:x>
      <cdr:y>0.33073241781107</cdr:y>
    </cdr:from>
    <cdr:to>
      <cdr:x>0.5531988358901</cdr:x>
      <cdr:y>0.418851435705368</cdr:y>
    </cdr:to>
    <cdr:cxnSp>
      <cdr:nvCxnSpPr>
        <cdr:cNvPr id="4" name="Connecteur droit 9"/>
        <cdr:cNvCxnSpPr/>
      </cdr:nvCxnSpPr>
      <cdr:spPr>
        <a:xfrm flipV="1">
          <a:off x="3594600" y="1144440"/>
          <a:ext cx="443160" cy="305280"/>
        </a:xfrm>
        <a:prstGeom prst="straightConnector1">
          <a:avLst/>
        </a:prstGeom>
        <a:ln w="22225">
          <a:solidFill>
            <a:srgbClr val="ffc000"/>
          </a:solidFill>
          <a:miter/>
        </a:ln>
      </cdr:spPr>
    </cdr:cxnSp>
  </cdr:relSizeAnchor>
  <cdr:relSizeAnchor>
    <cdr:from>
      <cdr:x>0.606126374981503</cdr:x>
      <cdr:y>0.232937994173949</cdr:y>
    </cdr:from>
    <cdr:to>
      <cdr:x>0.665269077097618</cdr:x>
      <cdr:y>0.33073241781107</cdr:y>
    </cdr:to>
    <cdr:cxnSp>
      <cdr:nvCxnSpPr>
        <cdr:cNvPr id="5" name="Connecteur droit 11"/>
        <cdr:cNvCxnSpPr/>
      </cdr:nvCxnSpPr>
      <cdr:spPr>
        <a:xfrm flipV="1">
          <a:off x="4423680" y="806040"/>
          <a:ext cx="432000" cy="338760"/>
        </a:xfrm>
        <a:prstGeom prst="straightConnector1">
          <a:avLst/>
        </a:prstGeom>
        <a:ln w="22225">
          <a:solidFill>
            <a:srgbClr val="ffc000"/>
          </a:solidFill>
          <a:miter/>
        </a:ln>
      </cdr:spPr>
    </cdr:cxnSp>
  </cdr:relSizeAnchor>
  <cdr:relSizeAnchor>
    <cdr:from>
      <cdr:x>0.136684259853006</cdr:x>
      <cdr:y>0.659592176446109</cdr:y>
    </cdr:from>
    <cdr:to>
      <cdr:x>0.212252749963005</cdr:x>
      <cdr:y>0.756658343736996</cdr:y>
    </cdr:to>
    <cdr:sp>
      <cdr:nvSpPr>
        <cdr:cNvPr id="6" name="ZoneTexte 20"/>
        <cdr:cNvSpPr/>
      </cdr:nvSpPr>
      <cdr:spPr>
        <a:xfrm>
          <a:off x="997560" y="2282400"/>
          <a:ext cx="551520" cy="335880"/>
        </a:xfrm>
        <a:prstGeom prst="rect">
          <a:avLst/>
        </a:prstGeom>
        <a:noFill/>
        <a:ln w="0">
          <a:noFill/>
        </a:ln>
      </cdr:spPr>
      <cdr:style>
        <a:lnRef idx="0"/>
        <a:fillRef idx="0"/>
        <a:effectRef idx="0"/>
        <a:fontRef idx="minor"/>
      </cdr:style>
      <cdr:txBody>
        <a:bodyPr wrap="none" vertOverflow="clip" lIns="90000" rIns="90000" tIns="45000" bIns="45000" anchor="t">
          <a:noAutofit/>
        </a:bodyPr>
        <a:p>
          <a:pPr>
            <a:lnSpc>
              <a:spcPct val="100000"/>
            </a:lnSpc>
          </a:pPr>
          <a:r>
            <a:rPr b="0" lang="fr-FR" sz="1100" spc="-1" strike="noStrike">
              <a:solidFill>
                <a:srgbClr val="000000"/>
              </a:solidFill>
              <a:latin typeface="Times New Roman"/>
            </a:rPr>
            <a:t>258 %</a:t>
          </a:r>
          <a:endParaRPr b="0" sz="1100" spc="-1" strike="noStrike">
            <a:latin typeface="Times New Roman"/>
          </a:endParaRPr>
        </a:p>
      </cdr:txBody>
    </cdr:sp>
  </cdr:relSizeAnchor>
  <cdr:relSizeAnchor>
    <cdr:from>
      <cdr:x>0.252207369407586</cdr:x>
      <cdr:y>0.563462338743238</cdr:y>
    </cdr:from>
    <cdr:to>
      <cdr:x>0.321462043111528</cdr:x>
      <cdr:y>0.647003745318352</cdr:y>
    </cdr:to>
    <cdr:sp>
      <cdr:nvSpPr>
        <cdr:cNvPr id="7" name="ZoneTexte 21"/>
        <cdr:cNvSpPr/>
      </cdr:nvSpPr>
      <cdr:spPr>
        <a:xfrm>
          <a:off x="1840680" y="1949760"/>
          <a:ext cx="505440" cy="289080"/>
        </a:xfrm>
        <a:prstGeom prst="rect">
          <a:avLst/>
        </a:prstGeom>
        <a:noFill/>
        <a:ln w="0">
          <a:noFill/>
        </a:ln>
      </cdr:spPr>
      <cdr:style>
        <a:lnRef idx="0"/>
        <a:fillRef idx="0"/>
        <a:effectRef idx="0"/>
        <a:fontRef idx="minor"/>
      </cdr:style>
      <cdr:txBody>
        <a:bodyPr wrap="none" vertOverflow="clip" lIns="90000" rIns="90000" tIns="45000" bIns="45000" anchor="t">
          <a:noAutofit/>
        </a:bodyPr>
        <a:p>
          <a:pPr>
            <a:lnSpc>
              <a:spcPct val="100000"/>
            </a:lnSpc>
          </a:pPr>
          <a:r>
            <a:rPr b="0" lang="fr-FR" sz="1100" spc="-1" strike="noStrike">
              <a:solidFill>
                <a:srgbClr val="000000"/>
              </a:solidFill>
              <a:latin typeface="Times New Roman"/>
            </a:rPr>
            <a:t>56 %</a:t>
          </a:r>
          <a:endParaRPr b="0" sz="1100" spc="-1" strike="noStrike">
            <a:latin typeface="Times New Roman"/>
          </a:endParaRPr>
        </a:p>
      </cdr:txBody>
    </cdr:sp>
  </cdr:relSizeAnchor>
  <cdr:relSizeAnchor>
    <cdr:from>
      <cdr:x>0.367335865436788</cdr:x>
      <cdr:y>0.410944652517686</cdr:y>
    </cdr:from>
    <cdr:to>
      <cdr:x>0.426725201006265</cdr:x>
      <cdr:y>0.488451935081149</cdr:y>
    </cdr:to>
    <cdr:sp>
      <cdr:nvSpPr>
        <cdr:cNvPr id="8" name="ZoneTexte 22"/>
        <cdr:cNvSpPr/>
      </cdr:nvSpPr>
      <cdr:spPr>
        <a:xfrm>
          <a:off x="2680920" y="1422000"/>
          <a:ext cx="433440" cy="268200"/>
        </a:xfrm>
        <a:prstGeom prst="rect">
          <a:avLst/>
        </a:prstGeom>
        <a:noFill/>
        <a:ln w="0">
          <a:noFill/>
        </a:ln>
      </cdr:spPr>
      <cdr:style>
        <a:lnRef idx="0"/>
        <a:fillRef idx="0"/>
        <a:effectRef idx="0"/>
        <a:fontRef idx="minor"/>
      </cdr:style>
      <cdr:txBody>
        <a:bodyPr wrap="none" vertOverflow="clip" lIns="90000" rIns="90000" tIns="45000" bIns="45000" anchor="t">
          <a:noAutofit/>
        </a:bodyPr>
        <a:p>
          <a:pPr>
            <a:lnSpc>
              <a:spcPct val="100000"/>
            </a:lnSpc>
          </a:pPr>
          <a:r>
            <a:rPr b="0" lang="fr-FR" sz="1100" spc="-1" strike="noStrike">
              <a:solidFill>
                <a:srgbClr val="000000"/>
              </a:solidFill>
              <a:latin typeface="Times New Roman"/>
            </a:rPr>
            <a:t>63 %</a:t>
          </a:r>
          <a:endParaRPr b="0" sz="1100" spc="-1" strike="noStrike">
            <a:latin typeface="Times New Roman"/>
          </a:endParaRPr>
        </a:p>
      </cdr:txBody>
    </cdr:sp>
  </cdr:relSizeAnchor>
  <cdr:relSizeAnchor>
    <cdr:from>
      <cdr:x>0.481231194199181</cdr:x>
      <cdr:y>0.270495214315439</cdr:y>
    </cdr:from>
    <cdr:to>
      <cdr:x>0.54427070487841</cdr:x>
      <cdr:y>0.352788181439867</cdr:y>
    </cdr:to>
    <cdr:sp>
      <cdr:nvSpPr>
        <cdr:cNvPr id="9" name="ZoneTexte 23"/>
        <cdr:cNvSpPr/>
      </cdr:nvSpPr>
      <cdr:spPr>
        <a:xfrm>
          <a:off x="3512160" y="936000"/>
          <a:ext cx="460080" cy="284760"/>
        </a:xfrm>
        <a:prstGeom prst="rect">
          <a:avLst/>
        </a:prstGeom>
        <a:noFill/>
        <a:ln w="0">
          <a:noFill/>
        </a:ln>
      </cdr:spPr>
      <cdr:style>
        <a:lnRef idx="0"/>
        <a:fillRef idx="0"/>
        <a:effectRef idx="0"/>
        <a:fontRef idx="minor"/>
      </cdr:style>
      <cdr:txBody>
        <a:bodyPr wrap="none" vertOverflow="clip" lIns="90000" rIns="90000" tIns="45000" bIns="45000" anchor="t">
          <a:noAutofit/>
        </a:bodyPr>
        <a:p>
          <a:pPr>
            <a:lnSpc>
              <a:spcPct val="100000"/>
            </a:lnSpc>
          </a:pPr>
          <a:r>
            <a:rPr b="0" lang="fr-FR" sz="1100" spc="-1" strike="noStrike">
              <a:solidFill>
                <a:srgbClr val="000000"/>
              </a:solidFill>
              <a:latin typeface="Times New Roman"/>
            </a:rPr>
            <a:t>21 %</a:t>
          </a:r>
          <a:endParaRPr b="0" sz="1100" spc="-1" strike="noStrike">
            <a:latin typeface="Times New Roman"/>
          </a:endParaRPr>
        </a:p>
      </cdr:txBody>
    </cdr:sp>
  </cdr:relSizeAnchor>
  <cdr:relSizeAnchor>
    <cdr:from>
      <cdr:x>0.591870961377201</cdr:x>
      <cdr:y>0.151893466500208</cdr:y>
    </cdr:from>
    <cdr:to>
      <cdr:x>0.658264687022148</cdr:x>
      <cdr:y>0.233978360382855</cdr:y>
    </cdr:to>
    <cdr:sp>
      <cdr:nvSpPr>
        <cdr:cNvPr id="10" name="ZoneTexte 24"/>
        <cdr:cNvSpPr/>
      </cdr:nvSpPr>
      <cdr:spPr>
        <a:xfrm>
          <a:off x="4319640" y="525600"/>
          <a:ext cx="484560" cy="284040"/>
        </a:xfrm>
        <a:prstGeom prst="rect">
          <a:avLst/>
        </a:prstGeom>
        <a:noFill/>
        <a:ln w="0">
          <a:noFill/>
        </a:ln>
      </cdr:spPr>
      <cdr:style>
        <a:lnRef idx="0"/>
        <a:fillRef idx="0"/>
        <a:effectRef idx="0"/>
        <a:fontRef idx="minor"/>
      </cdr:style>
      <cdr:txBody>
        <a:bodyPr wrap="none" vertOverflow="clip" lIns="90000" rIns="90000" tIns="45000" bIns="45000" anchor="t">
          <a:noAutofit/>
        </a:bodyPr>
        <a:p>
          <a:pPr>
            <a:lnSpc>
              <a:spcPct val="100000"/>
            </a:lnSpc>
          </a:pPr>
          <a:r>
            <a:rPr b="0" lang="fr-FR" sz="1100" spc="-1" strike="noStrike">
              <a:solidFill>
                <a:srgbClr val="000000"/>
              </a:solidFill>
              <a:latin typeface="Times New Roman"/>
            </a:rPr>
            <a:t>19 %</a:t>
          </a:r>
          <a:endParaRPr b="0" sz="1100" spc="-1" strike="noStrike">
            <a:latin typeface="Times New Roman"/>
          </a:endParaRPr>
        </a:p>
      </cdr:txBody>
    </cdr:sp>
  </cdr:relSizeAnchor>
  <cdr:relSizeAnchor>
    <cdr:from>
      <cdr:x>0.721304197701376</cdr:x>
      <cdr:y>0.239492301290054</cdr:y>
    </cdr:from>
    <cdr:to>
      <cdr:x>0.778917772406649</cdr:x>
      <cdr:y>0.26883062838119</cdr:y>
    </cdr:to>
    <cdr:cxnSp>
      <cdr:nvCxnSpPr>
        <cdr:cNvPr id="11" name="Connecteur droit 25"/>
        <cdr:cNvCxnSpPr/>
      </cdr:nvCxnSpPr>
      <cdr:spPr>
        <a:xfrm>
          <a:off x="5264280" y="828720"/>
          <a:ext cx="420840" cy="101880"/>
        </a:xfrm>
        <a:prstGeom prst="straightConnector1">
          <a:avLst/>
        </a:prstGeom>
        <a:ln w="22225">
          <a:solidFill>
            <a:srgbClr val="ffc000"/>
          </a:solidFill>
          <a:miter/>
        </a:ln>
      </cdr:spPr>
    </cdr:cxnSp>
  </cdr:relSizeAnchor>
  <cdr:relSizeAnchor>
    <cdr:from>
      <cdr:x>0.718591229714399</cdr:x>
      <cdr:y>0.160216396171452</cdr:y>
    </cdr:from>
    <cdr:to>
      <cdr:x>0.788832437231786</cdr:x>
      <cdr:y>0.253537245110279</cdr:y>
    </cdr:to>
    <cdr:sp>
      <cdr:nvSpPr>
        <cdr:cNvPr id="12" name="ZoneTexte 65"/>
        <cdr:cNvSpPr/>
      </cdr:nvSpPr>
      <cdr:spPr>
        <a:xfrm>
          <a:off x="5244480" y="554400"/>
          <a:ext cx="512640" cy="322920"/>
        </a:xfrm>
        <a:prstGeom prst="rect">
          <a:avLst/>
        </a:prstGeom>
        <a:noFill/>
        <a:ln w="0">
          <a:noFill/>
        </a:ln>
      </cdr:spPr>
      <cdr:style>
        <a:lnRef idx="0"/>
        <a:fillRef idx="0"/>
        <a:effectRef idx="0"/>
        <a:fontRef idx="minor"/>
      </cdr:style>
      <cdr:txBody>
        <a:bodyPr wrap="none" vertOverflow="clip" lIns="90000" rIns="90000" tIns="45000" bIns="45000" anchor="t">
          <a:noAutofit/>
        </a:bodyPr>
        <a:p>
          <a:pPr>
            <a:lnSpc>
              <a:spcPct val="100000"/>
            </a:lnSpc>
          </a:pPr>
          <a:r>
            <a:rPr b="0" lang="fr-FR" sz="1100" spc="-1" strike="noStrike">
              <a:solidFill>
                <a:srgbClr val="000000"/>
              </a:solidFill>
              <a:latin typeface="Times New Roman"/>
            </a:rPr>
            <a:t>-3 %</a:t>
          </a:r>
          <a:endParaRPr b="0" sz="1100" spc="-1" strike="noStrike">
            <a:latin typeface="Times New Roman"/>
          </a:endParaRPr>
        </a:p>
      </cdr:txBody>
    </cdr:sp>
  </cdr:relSizeAnchor>
  <cdr:relSizeAnchor>
    <cdr:from>
      <cdr:x>0.833522418980911</cdr:x>
      <cdr:y>0.164585934248856</cdr:y>
    </cdr:from>
    <cdr:to>
      <cdr:x>0.892665121097026</cdr:x>
      <cdr:y>0.262484394506866</cdr:y>
    </cdr:to>
    <cdr:cxnSp>
      <cdr:nvCxnSpPr>
        <cdr:cNvPr id="13" name="Connecteur droit 11"/>
        <cdr:cNvCxnSpPr/>
      </cdr:nvCxnSpPr>
      <cdr:spPr>
        <a:xfrm flipV="1">
          <a:off x="6083280" y="569520"/>
          <a:ext cx="432000" cy="339120"/>
        </a:xfrm>
        <a:prstGeom prst="straightConnector1">
          <a:avLst/>
        </a:prstGeom>
        <a:ln w="22225">
          <a:solidFill>
            <a:srgbClr val="ffc000"/>
          </a:solidFill>
          <a:miter/>
        </a:ln>
      </cdr:spPr>
    </cdr:cxnSp>
  </cdr:relSizeAnchor>
  <cdr:relSizeAnchor>
    <cdr:from>
      <cdr:x>0.821092092931485</cdr:x>
      <cdr:y>0.122347066167291</cdr:y>
    </cdr:from>
    <cdr:to>
      <cdr:x>0.887485818576432</cdr:x>
      <cdr:y>0.204431960049938</cdr:y>
    </cdr:to>
    <cdr:sp>
      <cdr:nvSpPr>
        <cdr:cNvPr id="14" name="ZoneTexte 24"/>
        <cdr:cNvSpPr/>
      </cdr:nvSpPr>
      <cdr:spPr>
        <a:xfrm>
          <a:off x="5992560" y="423360"/>
          <a:ext cx="484560" cy="284040"/>
        </a:xfrm>
        <a:prstGeom prst="rect">
          <a:avLst/>
        </a:prstGeom>
        <a:noFill/>
        <a:ln w="0">
          <a:noFill/>
        </a:ln>
      </cdr:spPr>
      <cdr:style>
        <a:lnRef idx="0"/>
        <a:fillRef idx="0"/>
        <a:effectRef idx="0"/>
        <a:fontRef idx="minor"/>
      </cdr:style>
      <cdr:txBody>
        <a:bodyPr wrap="none" lIns="90000" rIns="90000" tIns="45000" bIns="45000" anchor="t">
          <a:noAutofit/>
        </a:bodyPr>
        <a:p>
          <a:pPr>
            <a:lnSpc>
              <a:spcPct val="100000"/>
            </a:lnSpc>
            <a:tabLst>
              <a:tab algn="l" pos="0"/>
            </a:tabLst>
          </a:pPr>
          <a:r>
            <a:rPr b="0" lang="fr-FR" sz="1100" spc="-1" strike="noStrike">
              <a:solidFill>
                <a:srgbClr val="000000"/>
              </a:solidFill>
              <a:latin typeface="Times New Roman"/>
            </a:rPr>
            <a:t>17 %</a:t>
          </a:r>
          <a:endParaRPr b="0" sz="1100" spc="-1" strike="noStrike">
            <a:latin typeface="Times New Roman"/>
          </a:endParaRPr>
        </a:p>
      </cdr:txBody>
    </cdr:sp>
  </cdr:relSizeAnchor>
</c:userShapes>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548280</xdr:colOff>
      <xdr:row>19</xdr:row>
      <xdr:rowOff>150840</xdr:rowOff>
    </xdr:from>
    <xdr:to>
      <xdr:col>2</xdr:col>
      <xdr:colOff>854640</xdr:colOff>
      <xdr:row>40</xdr:row>
      <xdr:rowOff>101520</xdr:rowOff>
    </xdr:to>
    <xdr:graphicFrame>
      <xdr:nvGraphicFramePr>
        <xdr:cNvPr id="15" name="Graphique 1"/>
        <xdr:cNvGraphicFramePr/>
      </xdr:nvGraphicFramePr>
      <xdr:xfrm>
        <a:off x="548280" y="3703680"/>
        <a:ext cx="4035600" cy="33512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36720</xdr:colOff>
      <xdr:row>24</xdr:row>
      <xdr:rowOff>93960</xdr:rowOff>
    </xdr:from>
    <xdr:to>
      <xdr:col>4</xdr:col>
      <xdr:colOff>202680</xdr:colOff>
      <xdr:row>51</xdr:row>
      <xdr:rowOff>93600</xdr:rowOff>
    </xdr:to>
    <xdr:graphicFrame>
      <xdr:nvGraphicFramePr>
        <xdr:cNvPr id="16" name="Graphique 1"/>
        <xdr:cNvGraphicFramePr/>
      </xdr:nvGraphicFramePr>
      <xdr:xfrm>
        <a:off x="36720" y="4776480"/>
        <a:ext cx="5201640" cy="43714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258840</xdr:colOff>
      <xdr:row>19</xdr:row>
      <xdr:rowOff>49320</xdr:rowOff>
    </xdr:from>
    <xdr:to>
      <xdr:col>3</xdr:col>
      <xdr:colOff>56520</xdr:colOff>
      <xdr:row>38</xdr:row>
      <xdr:rowOff>122400</xdr:rowOff>
    </xdr:to>
    <xdr:graphicFrame>
      <xdr:nvGraphicFramePr>
        <xdr:cNvPr id="17" name="Graphique 1"/>
        <xdr:cNvGraphicFramePr/>
      </xdr:nvGraphicFramePr>
      <xdr:xfrm>
        <a:off x="258840" y="3630600"/>
        <a:ext cx="6576480" cy="35118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19</xdr:row>
      <xdr:rowOff>0</xdr:rowOff>
    </xdr:from>
    <xdr:to>
      <xdr:col>3</xdr:col>
      <xdr:colOff>824760</xdr:colOff>
      <xdr:row>34</xdr:row>
      <xdr:rowOff>62640</xdr:rowOff>
    </xdr:to>
    <xdr:graphicFrame>
      <xdr:nvGraphicFramePr>
        <xdr:cNvPr id="18" name="Graphique 2"/>
        <xdr:cNvGraphicFramePr/>
      </xdr:nvGraphicFramePr>
      <xdr:xfrm>
        <a:off x="230400" y="3543480"/>
        <a:ext cx="5156280" cy="29008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1021680</xdr:colOff>
      <xdr:row>13</xdr:row>
      <xdr:rowOff>23400</xdr:rowOff>
    </xdr:from>
    <xdr:to>
      <xdr:col>5</xdr:col>
      <xdr:colOff>487800</xdr:colOff>
      <xdr:row>28</xdr:row>
      <xdr:rowOff>128160</xdr:rowOff>
    </xdr:to>
    <xdr:graphicFrame>
      <xdr:nvGraphicFramePr>
        <xdr:cNvPr id="19" name="Graphique 2"/>
        <xdr:cNvGraphicFramePr/>
      </xdr:nvGraphicFramePr>
      <xdr:xfrm>
        <a:off x="1252080" y="3076560"/>
        <a:ext cx="5412960" cy="29239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209520</xdr:colOff>
      <xdr:row>18</xdr:row>
      <xdr:rowOff>57240</xdr:rowOff>
    </xdr:from>
    <xdr:to>
      <xdr:col>5</xdr:col>
      <xdr:colOff>483840</xdr:colOff>
      <xdr:row>34</xdr:row>
      <xdr:rowOff>1800</xdr:rowOff>
    </xdr:to>
    <xdr:graphicFrame>
      <xdr:nvGraphicFramePr>
        <xdr:cNvPr id="20" name="Graphique 2"/>
        <xdr:cNvGraphicFramePr/>
      </xdr:nvGraphicFramePr>
      <xdr:xfrm>
        <a:off x="1016640" y="4419720"/>
        <a:ext cx="4804920" cy="28400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8.xml"/>
</Relationships>
</file>

<file path=xl/worksheets/_rels/sheet2.xml.rels><?xml version="1.0" encoding="UTF-8"?>
<Relationships xmlns="http://schemas.openxmlformats.org/package/2006/relationships"><Relationship Id="rId1" Type="http://schemas.openxmlformats.org/officeDocument/2006/relationships/drawing" Target="../drawings/drawing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11.453125" defaultRowHeight="12.75" zeroHeight="false" outlineLevelRow="0" outlineLevelCol="0"/>
  <cols>
    <col collapsed="false" customWidth="false" hidden="false" outlineLevel="0" max="1" min="1" style="1" width="11.45"/>
    <col collapsed="false" customWidth="true" hidden="false" outlineLevel="0" max="2" min="2" style="1" width="16"/>
    <col collapsed="false" customWidth="true" hidden="false" outlineLevel="0" max="4" min="3" style="1" width="15.27"/>
    <col collapsed="false" customWidth="true" hidden="false" outlineLevel="0" max="5" min="5" style="1" width="14.45"/>
    <col collapsed="false" customWidth="true" hidden="false" outlineLevel="0" max="6" min="6" style="1" width="15.45"/>
    <col collapsed="false" customWidth="false" hidden="false" outlineLevel="0" max="16384" min="7" style="1" width="11.45"/>
  </cols>
  <sheetData>
    <row r="2" customFormat="false" ht="23.25" hidden="false" customHeight="true" outlineLevel="0" collapsed="false">
      <c r="A2" s="2" t="s">
        <v>0</v>
      </c>
      <c r="G2" s="3"/>
    </row>
    <row r="4" customFormat="false" ht="15.75" hidden="false" customHeight="true" outlineLevel="0" collapsed="false">
      <c r="A4" s="4" t="s">
        <v>1</v>
      </c>
      <c r="B4" s="4" t="s">
        <v>2</v>
      </c>
      <c r="C4" s="4" t="s">
        <v>3</v>
      </c>
      <c r="D4" s="4" t="s">
        <v>4</v>
      </c>
      <c r="E4" s="4" t="s">
        <v>5</v>
      </c>
      <c r="F4" s="4" t="s">
        <v>6</v>
      </c>
    </row>
    <row r="5" customFormat="false" ht="15.75" hidden="false" customHeight="true" outlineLevel="0" collapsed="false">
      <c r="A5" s="5" t="n">
        <v>2018</v>
      </c>
      <c r="B5" s="6" t="n">
        <v>300</v>
      </c>
      <c r="C5" s="6" t="n">
        <v>0</v>
      </c>
      <c r="D5" s="6" t="n">
        <v>0</v>
      </c>
      <c r="E5" s="6" t="n">
        <v>300</v>
      </c>
      <c r="F5" s="7" t="s">
        <v>7</v>
      </c>
    </row>
    <row r="6" customFormat="false" ht="15.75" hidden="false" customHeight="true" outlineLevel="0" collapsed="false">
      <c r="A6" s="5" t="n">
        <v>2019</v>
      </c>
      <c r="B6" s="6" t="n">
        <v>900</v>
      </c>
      <c r="C6" s="6" t="n">
        <v>0</v>
      </c>
      <c r="D6" s="6" t="n">
        <v>0</v>
      </c>
      <c r="E6" s="6" t="n">
        <v>900</v>
      </c>
      <c r="F6" s="8" t="n">
        <v>257.854406130268</v>
      </c>
    </row>
    <row r="7" customFormat="false" ht="15.75" hidden="false" customHeight="true" outlineLevel="0" collapsed="false">
      <c r="A7" s="5" t="n">
        <v>2020</v>
      </c>
      <c r="B7" s="6" t="n">
        <v>1500</v>
      </c>
      <c r="C7" s="6" t="n">
        <v>0</v>
      </c>
      <c r="D7" s="6" t="n">
        <v>0</v>
      </c>
      <c r="E7" s="6" t="n">
        <v>1500</v>
      </c>
      <c r="F7" s="8" t="n">
        <v>55.6745182012848</v>
      </c>
    </row>
    <row r="8" customFormat="false" ht="15.75" hidden="false" customHeight="true" outlineLevel="0" collapsed="false">
      <c r="A8" s="5" t="n">
        <v>2021</v>
      </c>
      <c r="B8" s="6" t="n">
        <v>2400</v>
      </c>
      <c r="C8" s="6" t="n">
        <v>0</v>
      </c>
      <c r="D8" s="6" t="n">
        <v>0</v>
      </c>
      <c r="E8" s="6" t="n">
        <v>2400</v>
      </c>
      <c r="F8" s="8" t="n">
        <v>62.8610729023384</v>
      </c>
    </row>
    <row r="9" customFormat="false" ht="15.75" hidden="false" customHeight="true" outlineLevel="0" collapsed="false">
      <c r="A9" s="5" t="n">
        <v>2022</v>
      </c>
      <c r="B9" s="6" t="n">
        <v>2900</v>
      </c>
      <c r="C9" s="6" t="n">
        <v>0</v>
      </c>
      <c r="D9" s="6" t="n">
        <v>0</v>
      </c>
      <c r="E9" s="6" t="n">
        <v>2900</v>
      </c>
      <c r="F9" s="8" t="n">
        <v>20.777027027027</v>
      </c>
    </row>
    <row r="10" customFormat="false" ht="15.75" hidden="false" customHeight="true" outlineLevel="0" collapsed="false">
      <c r="A10" s="5" t="n">
        <v>2023</v>
      </c>
      <c r="B10" s="6" t="n">
        <v>2700</v>
      </c>
      <c r="C10" s="6" t="n">
        <v>700</v>
      </c>
      <c r="D10" s="6" t="n">
        <v>0</v>
      </c>
      <c r="E10" s="6" t="n">
        <v>3400</v>
      </c>
      <c r="F10" s="8" t="n">
        <v>18.7062937062937</v>
      </c>
    </row>
    <row r="11" customFormat="false" ht="15.75" hidden="false" customHeight="true" outlineLevel="0" collapsed="false">
      <c r="A11" s="5" t="n">
        <v>2024</v>
      </c>
      <c r="B11" s="6" t="n">
        <v>2500</v>
      </c>
      <c r="C11" s="6" t="n">
        <v>800</v>
      </c>
      <c r="D11" s="6" t="n">
        <v>0</v>
      </c>
      <c r="E11" s="6" t="n">
        <v>3300</v>
      </c>
      <c r="F11" s="8" t="n">
        <v>-2.7098674521355</v>
      </c>
    </row>
    <row r="12" customFormat="false" ht="15.75" hidden="false" customHeight="true" outlineLevel="0" collapsed="false">
      <c r="A12" s="9" t="n">
        <v>2025</v>
      </c>
      <c r="B12" s="10" t="n">
        <v>2900</v>
      </c>
      <c r="C12" s="10" t="n">
        <v>1000</v>
      </c>
      <c r="D12" s="10" t="n">
        <v>20</v>
      </c>
      <c r="E12" s="10" t="n">
        <v>3900</v>
      </c>
      <c r="F12" s="11" t="n">
        <v>16.5607023917651</v>
      </c>
    </row>
    <row r="13" customFormat="false" ht="15.75" hidden="false" customHeight="true" outlineLevel="0" collapsed="false">
      <c r="A13" s="4" t="s">
        <v>5</v>
      </c>
      <c r="B13" s="6" t="n">
        <f aca="false">SUM(B5:B12)</f>
        <v>16100</v>
      </c>
      <c r="C13" s="6" t="n">
        <f aca="false">SUM(C5:C12)</f>
        <v>2500</v>
      </c>
      <c r="D13" s="6" t="n">
        <f aca="false">SUM(D5:D12)</f>
        <v>20</v>
      </c>
      <c r="E13" s="6" t="n">
        <v>18600</v>
      </c>
      <c r="F13" s="7" t="s">
        <v>7</v>
      </c>
    </row>
    <row r="15" customFormat="false" ht="12.75" hidden="false" customHeight="false" outlineLevel="0" collapsed="false">
      <c r="A15" s="1" t="s">
        <v>8</v>
      </c>
      <c r="G15" s="12"/>
    </row>
    <row r="16" customFormat="false" ht="12.75" hidden="false" customHeight="false" outlineLevel="0" collapsed="false">
      <c r="A16" s="1" t="s">
        <v>9</v>
      </c>
      <c r="G16" s="12"/>
    </row>
    <row r="17" customFormat="false" ht="12.75" hidden="false" customHeight="false" outlineLevel="0" collapsed="false">
      <c r="A17" s="1" t="s">
        <v>10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2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J14" activeCellId="0" sqref="J14"/>
    </sheetView>
  </sheetViews>
  <sheetFormatPr defaultColWidth="11.453125" defaultRowHeight="14.25" zeroHeight="false" outlineLevelRow="0" outlineLevelCol="0"/>
  <cols>
    <col collapsed="false" customWidth="false" hidden="false" outlineLevel="0" max="1" min="1" style="32" width="11.45"/>
    <col collapsed="false" customWidth="true" hidden="false" outlineLevel="0" max="3" min="2" style="32" width="15.73"/>
    <col collapsed="false" customWidth="true" hidden="false" outlineLevel="0" max="4" min="4" style="32" width="17.09"/>
    <col collapsed="false" customWidth="true" hidden="false" outlineLevel="0" max="6" min="5" style="32" width="15.73"/>
    <col collapsed="false" customWidth="true" hidden="false" outlineLevel="0" max="7" min="7" style="32" width="17.18"/>
    <col collapsed="false" customWidth="false" hidden="false" outlineLevel="0" max="9" min="8" style="32" width="11.45"/>
    <col collapsed="false" customWidth="true" hidden="false" outlineLevel="0" max="10" min="10" style="32" width="14.82"/>
    <col collapsed="false" customWidth="false" hidden="false" outlineLevel="0" max="16384" min="11" style="32" width="11.45"/>
  </cols>
  <sheetData>
    <row r="2" customFormat="false" ht="14.25" hidden="false" customHeight="false" outlineLevel="0" collapsed="false">
      <c r="B2" s="92" t="s">
        <v>212</v>
      </c>
      <c r="C2" s="92"/>
      <c r="D2" s="92"/>
      <c r="E2" s="92"/>
    </row>
    <row r="3" customFormat="false" ht="14.25" hidden="false" customHeight="false" outlineLevel="0" collapsed="false">
      <c r="A3" s="93"/>
      <c r="B3" s="94"/>
      <c r="C3" s="94"/>
      <c r="D3" s="95"/>
      <c r="E3" s="95"/>
      <c r="F3" s="95"/>
    </row>
    <row r="4" customFormat="false" ht="75" hidden="false" customHeight="true" outlineLevel="0" collapsed="false">
      <c r="A4" s="93"/>
      <c r="B4" s="96" t="s">
        <v>213</v>
      </c>
      <c r="C4" s="96" t="s">
        <v>214</v>
      </c>
      <c r="D4" s="96" t="s">
        <v>215</v>
      </c>
      <c r="E4" s="96" t="s">
        <v>216</v>
      </c>
      <c r="F4" s="96" t="s">
        <v>217</v>
      </c>
      <c r="G4" s="96" t="s">
        <v>218</v>
      </c>
    </row>
    <row r="5" customFormat="false" ht="14.25" hidden="false" customHeight="false" outlineLevel="0" collapsed="false">
      <c r="A5" s="93"/>
      <c r="B5" s="97" t="n">
        <v>2018</v>
      </c>
      <c r="C5" s="97" t="n">
        <v>79</v>
      </c>
      <c r="D5" s="97" t="n">
        <v>50</v>
      </c>
      <c r="E5" s="97" t="n">
        <v>211</v>
      </c>
      <c r="F5" s="98" t="n">
        <f aca="false">E5/(D5+E5)</f>
        <v>0.808429118773946</v>
      </c>
      <c r="G5" s="98" t="n">
        <f aca="false">D5/(D5+E5)</f>
        <v>0.191570881226054</v>
      </c>
    </row>
    <row r="6" customFormat="false" ht="14.25" hidden="false" customHeight="false" outlineLevel="0" collapsed="false">
      <c r="A6" s="93"/>
      <c r="B6" s="97" t="n">
        <v>2019</v>
      </c>
      <c r="C6" s="97" t="n">
        <v>295</v>
      </c>
      <c r="D6" s="97" t="n">
        <v>191</v>
      </c>
      <c r="E6" s="97" t="n">
        <v>743</v>
      </c>
      <c r="F6" s="98" t="n">
        <f aca="false">E6/(D6+E6)</f>
        <v>0.795503211991435</v>
      </c>
      <c r="G6" s="98" t="n">
        <f aca="false">D6/(D6+E6)</f>
        <v>0.204496788008565</v>
      </c>
    </row>
    <row r="7" customFormat="false" ht="14.25" hidden="false" customHeight="false" outlineLevel="0" collapsed="false">
      <c r="A7" s="93"/>
      <c r="B7" s="97" t="n">
        <v>2020</v>
      </c>
      <c r="C7" s="97" t="n">
        <v>359</v>
      </c>
      <c r="D7" s="97" t="n">
        <v>233</v>
      </c>
      <c r="E7" s="97" t="n">
        <v>1221</v>
      </c>
      <c r="F7" s="98" t="n">
        <f aca="false">E7/(D7+E7)</f>
        <v>0.839752407152682</v>
      </c>
      <c r="G7" s="98" t="n">
        <f aca="false">D7/(D7+E7)</f>
        <v>0.160247592847318</v>
      </c>
    </row>
    <row r="8" customFormat="false" ht="14.25" hidden="false" customHeight="false" outlineLevel="0" collapsed="false">
      <c r="A8" s="93"/>
      <c r="B8" s="97" t="n">
        <v>2021</v>
      </c>
      <c r="C8" s="97" t="n">
        <v>847</v>
      </c>
      <c r="D8" s="97" t="n">
        <v>534</v>
      </c>
      <c r="E8" s="97" t="n">
        <v>1834</v>
      </c>
      <c r="F8" s="98" t="n">
        <f aca="false">E8/(D8+E8)</f>
        <v>0.774493243243243</v>
      </c>
      <c r="G8" s="98" t="n">
        <f aca="false">D8/(D8+E8)</f>
        <v>0.225506756756757</v>
      </c>
    </row>
    <row r="9" customFormat="false" ht="14.25" hidden="false" customHeight="false" outlineLevel="0" collapsed="false">
      <c r="A9" s="93"/>
      <c r="B9" s="97" t="n">
        <v>2022</v>
      </c>
      <c r="C9" s="97" t="n">
        <v>863</v>
      </c>
      <c r="D9" s="97" t="n">
        <v>556</v>
      </c>
      <c r="E9" s="97" t="n">
        <v>2304</v>
      </c>
      <c r="F9" s="98" t="n">
        <f aca="false">E9/(D9+E9)</f>
        <v>0.805594405594406</v>
      </c>
      <c r="G9" s="98" t="n">
        <f aca="false">D9/(D9+E9)</f>
        <v>0.194405594405594</v>
      </c>
    </row>
    <row r="10" customFormat="false" ht="14.25" hidden="false" customHeight="false" outlineLevel="0" collapsed="false">
      <c r="A10" s="93"/>
      <c r="B10" s="97" t="n">
        <v>2023</v>
      </c>
      <c r="C10" s="97" t="n">
        <v>988</v>
      </c>
      <c r="D10" s="97" t="n">
        <v>619</v>
      </c>
      <c r="E10" s="97" t="n">
        <v>2776</v>
      </c>
      <c r="F10" s="98" t="n">
        <f aca="false">E10/(D10+E10)</f>
        <v>0.817673048600884</v>
      </c>
      <c r="G10" s="98" t="n">
        <f aca="false">D10/(D10+E10)</f>
        <v>0.182326951399116</v>
      </c>
    </row>
    <row r="11" customFormat="false" ht="14.25" hidden="false" customHeight="false" outlineLevel="0" collapsed="false">
      <c r="A11" s="93"/>
      <c r="B11" s="97" t="n">
        <v>2024</v>
      </c>
      <c r="C11" s="97" t="n">
        <v>1075</v>
      </c>
      <c r="D11" s="97" t="n">
        <v>724</v>
      </c>
      <c r="E11" s="97" t="n">
        <v>2579</v>
      </c>
      <c r="F11" s="98" t="n">
        <f aca="false">E11/(D11+E11)</f>
        <v>0.780805328489252</v>
      </c>
      <c r="G11" s="98" t="n">
        <f aca="false">D11/(D11+E11)</f>
        <v>0.219194671510748</v>
      </c>
    </row>
    <row r="12" customFormat="false" ht="14.25" hidden="false" customHeight="false" outlineLevel="0" collapsed="false">
      <c r="A12" s="93"/>
      <c r="B12" s="97" t="n">
        <v>2025</v>
      </c>
      <c r="C12" s="97" t="n">
        <v>1407</v>
      </c>
      <c r="D12" s="97" t="n">
        <v>842</v>
      </c>
      <c r="E12" s="97" t="n">
        <v>3008</v>
      </c>
      <c r="F12" s="98" t="n">
        <f aca="false">E12/(D12+E12)</f>
        <v>0.781298701298701</v>
      </c>
      <c r="G12" s="98" t="n">
        <f aca="false">D12/(D12+E12)</f>
        <v>0.218701298701299</v>
      </c>
    </row>
    <row r="13" customFormat="false" ht="14.25" hidden="false" customHeight="false" outlineLevel="0" collapsed="false">
      <c r="A13" s="93"/>
      <c r="B13" s="99"/>
      <c r="C13" s="99"/>
      <c r="D13" s="99"/>
      <c r="E13" s="99"/>
      <c r="F13" s="100"/>
      <c r="G13" s="100"/>
    </row>
    <row r="14" customFormat="false" ht="40.5" hidden="false" customHeight="true" outlineLevel="0" collapsed="false">
      <c r="A14" s="93"/>
      <c r="B14" s="101" t="s">
        <v>219</v>
      </c>
      <c r="C14" s="101"/>
      <c r="D14" s="101"/>
      <c r="E14" s="101"/>
      <c r="F14" s="101"/>
      <c r="G14" s="101"/>
    </row>
    <row r="15" customFormat="false" ht="14.25" hidden="false" customHeight="false" outlineLevel="0" collapsed="false">
      <c r="A15" s="93"/>
      <c r="B15" s="70" t="s">
        <v>9</v>
      </c>
      <c r="C15" s="70"/>
      <c r="D15" s="93"/>
      <c r="E15" s="93"/>
    </row>
    <row r="16" customFormat="false" ht="14.25" hidden="false" customHeight="false" outlineLevel="0" collapsed="false">
      <c r="A16" s="93"/>
      <c r="B16" s="70" t="s">
        <v>220</v>
      </c>
      <c r="C16" s="70"/>
      <c r="D16" s="93"/>
      <c r="E16" s="93"/>
    </row>
    <row r="17" customFormat="false" ht="14.25" hidden="false" customHeight="false" outlineLevel="0" collapsed="false">
      <c r="A17" s="93"/>
      <c r="B17" s="93"/>
      <c r="C17" s="93"/>
      <c r="D17" s="93"/>
      <c r="E17" s="93"/>
    </row>
    <row r="18" customFormat="false" ht="14.25" hidden="false" customHeight="false" outlineLevel="0" collapsed="false">
      <c r="A18" s="93"/>
      <c r="B18" s="92"/>
      <c r="C18" s="92"/>
      <c r="D18" s="93"/>
      <c r="E18" s="93"/>
    </row>
    <row r="19" customFormat="false" ht="14.25" hidden="false" customHeight="false" outlineLevel="0" collapsed="false">
      <c r="A19" s="93"/>
      <c r="B19" s="93"/>
      <c r="C19" s="93"/>
      <c r="D19" s="93"/>
      <c r="E19" s="93"/>
    </row>
    <row r="20" customFormat="false" ht="14.25" hidden="false" customHeight="false" outlineLevel="0" collapsed="false">
      <c r="A20" s="93"/>
      <c r="B20" s="93"/>
      <c r="C20" s="93"/>
      <c r="D20" s="93"/>
      <c r="E20" s="93"/>
    </row>
    <row r="21" customFormat="false" ht="14.25" hidden="false" customHeight="false" outlineLevel="0" collapsed="false">
      <c r="A21" s="93"/>
      <c r="B21" s="93"/>
      <c r="C21" s="93"/>
      <c r="D21" s="93"/>
      <c r="E21" s="93"/>
    </row>
    <row r="22" customFormat="false" ht="14.25" hidden="false" customHeight="false" outlineLevel="0" collapsed="false">
      <c r="A22" s="93"/>
      <c r="B22" s="93"/>
      <c r="C22" s="93"/>
      <c r="D22" s="93"/>
      <c r="E22" s="93"/>
    </row>
  </sheetData>
  <mergeCells count="1">
    <mergeCell ref="B14:G1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L107"/>
  <sheetViews>
    <sheetView showFormulas="false" showGridLines="true" showRowColHeaders="true" showZeros="true" rightToLeft="false" tabSelected="true" showOutlineSymbols="true" defaultGridColor="true" view="normal" topLeftCell="A69" colorId="64" zoomScale="100" zoomScaleNormal="100" zoomScalePageLayoutView="100" workbookViewId="0">
      <selection pane="topLeft" activeCell="M80" activeCellId="0" sqref="M80"/>
    </sheetView>
  </sheetViews>
  <sheetFormatPr defaultColWidth="11.453125" defaultRowHeight="14.25" zeroHeight="false" outlineLevelRow="0" outlineLevelCol="0"/>
  <cols>
    <col collapsed="false" customWidth="false" hidden="false" outlineLevel="0" max="1" min="1" style="32" width="11.45"/>
    <col collapsed="false" customWidth="true" hidden="false" outlineLevel="0" max="3" min="2" style="102" width="27.27"/>
    <col collapsed="false" customWidth="true" hidden="false" outlineLevel="0" max="4" min="4" style="102" width="17.82"/>
    <col collapsed="false" customWidth="true" hidden="false" outlineLevel="0" max="5" min="5" style="102" width="15.27"/>
    <col collapsed="false" customWidth="false" hidden="false" outlineLevel="0" max="6" min="6" style="32" width="11.45"/>
    <col collapsed="false" customWidth="true" hidden="false" outlineLevel="0" max="7" min="7" style="32" width="17.73"/>
    <col collapsed="false" customWidth="true" hidden="false" outlineLevel="0" max="8" min="8" style="32" width="22.91"/>
    <col collapsed="false" customWidth="false" hidden="false" outlineLevel="0" max="10" min="9" style="32" width="11.45"/>
    <col collapsed="false" customWidth="true" hidden="false" outlineLevel="0" max="11" min="11" style="32" width="14.82"/>
    <col collapsed="false" customWidth="false" hidden="false" outlineLevel="0" max="16384" min="12" style="32" width="11.45"/>
  </cols>
  <sheetData>
    <row r="1" customFormat="false" ht="24.75" hidden="false" customHeight="true" outlineLevel="0" collapsed="false">
      <c r="B1" s="103" t="s">
        <v>221</v>
      </c>
      <c r="C1" s="103"/>
      <c r="D1" s="104"/>
      <c r="E1" s="104"/>
      <c r="F1" s="104"/>
    </row>
    <row r="3" customFormat="false" ht="83.25" hidden="false" customHeight="true" outlineLevel="0" collapsed="false">
      <c r="B3" s="105" t="s">
        <v>222</v>
      </c>
      <c r="C3" s="105" t="s">
        <v>223</v>
      </c>
      <c r="D3" s="96" t="s">
        <v>215</v>
      </c>
      <c r="E3" s="96" t="s">
        <v>216</v>
      </c>
      <c r="F3" s="105" t="s">
        <v>224</v>
      </c>
      <c r="G3" s="96" t="s">
        <v>217</v>
      </c>
      <c r="H3" s="96" t="s">
        <v>218</v>
      </c>
    </row>
    <row r="4" customFormat="false" ht="14.25" hidden="false" customHeight="false" outlineLevel="0" collapsed="false">
      <c r="B4" s="33" t="s">
        <v>225</v>
      </c>
      <c r="C4" s="33" t="s">
        <v>106</v>
      </c>
      <c r="D4" s="33" t="n">
        <v>6</v>
      </c>
      <c r="E4" s="33" t="n">
        <v>16</v>
      </c>
      <c r="F4" s="33" t="n">
        <v>22</v>
      </c>
      <c r="G4" s="54" t="n">
        <v>0.727272727272727</v>
      </c>
      <c r="H4" s="98" t="n">
        <v>0.272727272727273</v>
      </c>
    </row>
    <row r="5" customFormat="false" ht="14.25" hidden="false" customHeight="false" outlineLevel="0" collapsed="false">
      <c r="B5" s="33" t="s">
        <v>226</v>
      </c>
      <c r="C5" s="33" t="s">
        <v>107</v>
      </c>
      <c r="D5" s="33" t="s">
        <v>227</v>
      </c>
      <c r="E5" s="33" t="n">
        <v>15</v>
      </c>
      <c r="F5" s="33" t="n">
        <v>18</v>
      </c>
      <c r="G5" s="54" t="n">
        <v>0.833333333333333</v>
      </c>
      <c r="H5" s="98" t="n">
        <v>0.166666666666667</v>
      </c>
    </row>
    <row r="6" customFormat="false" ht="14.25" hidden="false" customHeight="false" outlineLevel="0" collapsed="false">
      <c r="B6" s="33" t="s">
        <v>228</v>
      </c>
      <c r="C6" s="33" t="s">
        <v>108</v>
      </c>
      <c r="D6" s="33" t="n">
        <v>5</v>
      </c>
      <c r="E6" s="33" t="n">
        <v>18</v>
      </c>
      <c r="F6" s="33" t="n">
        <v>23</v>
      </c>
      <c r="G6" s="54" t="n">
        <v>0.782608695652174</v>
      </c>
      <c r="H6" s="98" t="n">
        <v>0.217391304347826</v>
      </c>
    </row>
    <row r="7" customFormat="false" ht="14.25" hidden="false" customHeight="false" outlineLevel="0" collapsed="false">
      <c r="B7" s="33" t="s">
        <v>229</v>
      </c>
      <c r="C7" s="33" t="s">
        <v>109</v>
      </c>
      <c r="D7" s="33" t="s">
        <v>227</v>
      </c>
      <c r="E7" s="33" t="s">
        <v>227</v>
      </c>
      <c r="F7" s="33" t="n">
        <v>5</v>
      </c>
      <c r="G7" s="54" t="n">
        <v>0.6</v>
      </c>
      <c r="H7" s="98" t="n">
        <v>0.4</v>
      </c>
    </row>
    <row r="8" customFormat="false" ht="14.25" hidden="false" customHeight="false" outlineLevel="0" collapsed="false">
      <c r="B8" s="33" t="s">
        <v>230</v>
      </c>
      <c r="C8" s="33" t="s">
        <v>110</v>
      </c>
      <c r="D8" s="33" t="n">
        <v>0</v>
      </c>
      <c r="E8" s="33" t="s">
        <v>227</v>
      </c>
      <c r="F8" s="33" t="s">
        <v>227</v>
      </c>
      <c r="G8" s="54" t="n">
        <v>1</v>
      </c>
      <c r="H8" s="98" t="n">
        <v>0</v>
      </c>
      <c r="L8" s="106"/>
    </row>
    <row r="9" customFormat="false" ht="14.25" hidden="false" customHeight="false" outlineLevel="0" collapsed="false">
      <c r="B9" s="33" t="s">
        <v>231</v>
      </c>
      <c r="C9" s="33" t="s">
        <v>111</v>
      </c>
      <c r="D9" s="33" t="n">
        <v>25</v>
      </c>
      <c r="E9" s="33" t="n">
        <v>38</v>
      </c>
      <c r="F9" s="33" t="n">
        <v>63</v>
      </c>
      <c r="G9" s="54" t="n">
        <v>0.603174603174603</v>
      </c>
      <c r="H9" s="98" t="n">
        <v>0.396825396825397</v>
      </c>
    </row>
    <row r="10" customFormat="false" ht="14.25" hidden="false" customHeight="false" outlineLevel="0" collapsed="false">
      <c r="B10" s="33" t="s">
        <v>232</v>
      </c>
      <c r="C10" s="33" t="s">
        <v>112</v>
      </c>
      <c r="D10" s="33" t="n">
        <v>0</v>
      </c>
      <c r="E10" s="33" t="n">
        <v>5</v>
      </c>
      <c r="F10" s="33" t="n">
        <v>5</v>
      </c>
      <c r="G10" s="54" t="n">
        <v>1</v>
      </c>
      <c r="H10" s="98" t="n">
        <v>0</v>
      </c>
    </row>
    <row r="11" customFormat="false" ht="14.25" hidden="false" customHeight="false" outlineLevel="0" collapsed="false">
      <c r="B11" s="33" t="s">
        <v>233</v>
      </c>
      <c r="C11" s="33" t="s">
        <v>113</v>
      </c>
      <c r="D11" s="33" t="s">
        <v>227</v>
      </c>
      <c r="E11" s="33" t="s">
        <v>227</v>
      </c>
      <c r="F11" s="33" t="s">
        <v>227</v>
      </c>
      <c r="G11" s="54" t="n">
        <v>0.75</v>
      </c>
      <c r="H11" s="98" t="n">
        <v>0.25</v>
      </c>
    </row>
    <row r="12" customFormat="false" ht="14.25" hidden="false" customHeight="false" outlineLevel="0" collapsed="false">
      <c r="B12" s="33" t="s">
        <v>234</v>
      </c>
      <c r="C12" s="33" t="s">
        <v>114</v>
      </c>
      <c r="D12" s="33" t="n">
        <v>0</v>
      </c>
      <c r="E12" s="33" t="n">
        <v>7</v>
      </c>
      <c r="F12" s="33" t="n">
        <v>7</v>
      </c>
      <c r="G12" s="54" t="n">
        <v>1</v>
      </c>
      <c r="H12" s="98" t="n">
        <v>0</v>
      </c>
    </row>
    <row r="13" customFormat="false" ht="14.25" hidden="false" customHeight="false" outlineLevel="0" collapsed="false">
      <c r="B13" s="33" t="s">
        <v>235</v>
      </c>
      <c r="C13" s="33" t="s">
        <v>115</v>
      </c>
      <c r="D13" s="33" t="n">
        <v>5</v>
      </c>
      <c r="E13" s="33" t="n">
        <v>16</v>
      </c>
      <c r="F13" s="33" t="n">
        <v>21</v>
      </c>
      <c r="G13" s="54" t="n">
        <v>0.761904761904762</v>
      </c>
      <c r="H13" s="98" t="n">
        <v>0.238095238095238</v>
      </c>
    </row>
    <row r="14" customFormat="false" ht="14.25" hidden="false" customHeight="false" outlineLevel="0" collapsed="false">
      <c r="B14" s="33" t="s">
        <v>236</v>
      </c>
      <c r="C14" s="33" t="s">
        <v>116</v>
      </c>
      <c r="D14" s="33" t="s">
        <v>227</v>
      </c>
      <c r="E14" s="33" t="n">
        <v>14</v>
      </c>
      <c r="F14" s="33" t="n">
        <v>17</v>
      </c>
      <c r="G14" s="54" t="n">
        <v>0.823529411764706</v>
      </c>
      <c r="H14" s="98" t="n">
        <v>0.176470588235294</v>
      </c>
    </row>
    <row r="15" customFormat="false" ht="14.25" hidden="false" customHeight="false" outlineLevel="0" collapsed="false">
      <c r="B15" s="33" t="s">
        <v>237</v>
      </c>
      <c r="C15" s="33" t="s">
        <v>117</v>
      </c>
      <c r="D15" s="33" t="n">
        <v>0</v>
      </c>
      <c r="E15" s="33" t="n">
        <v>9</v>
      </c>
      <c r="F15" s="33" t="n">
        <v>9</v>
      </c>
      <c r="G15" s="54" t="n">
        <v>1</v>
      </c>
      <c r="H15" s="98" t="n">
        <v>0</v>
      </c>
    </row>
    <row r="16" customFormat="false" ht="14.25" hidden="false" customHeight="false" outlineLevel="0" collapsed="false">
      <c r="B16" s="33" t="s">
        <v>238</v>
      </c>
      <c r="C16" s="33" t="s">
        <v>118</v>
      </c>
      <c r="D16" s="33" t="n">
        <v>36</v>
      </c>
      <c r="E16" s="33" t="n">
        <v>63</v>
      </c>
      <c r="F16" s="33" t="n">
        <v>99</v>
      </c>
      <c r="G16" s="54" t="n">
        <v>0.636363636363636</v>
      </c>
      <c r="H16" s="98" t="n">
        <v>0.363636363636364</v>
      </c>
    </row>
    <row r="17" customFormat="false" ht="14.25" hidden="false" customHeight="false" outlineLevel="0" collapsed="false">
      <c r="B17" s="33" t="s">
        <v>239</v>
      </c>
      <c r="C17" s="33" t="s">
        <v>119</v>
      </c>
      <c r="D17" s="33" t="s">
        <v>227</v>
      </c>
      <c r="E17" s="33" t="n">
        <v>33</v>
      </c>
      <c r="F17" s="33" t="n">
        <v>34</v>
      </c>
      <c r="G17" s="54" t="n">
        <v>0.970588235294118</v>
      </c>
      <c r="H17" s="98" t="n">
        <v>0.0294117647058824</v>
      </c>
    </row>
    <row r="18" customFormat="false" ht="14.25" hidden="false" customHeight="false" outlineLevel="0" collapsed="false">
      <c r="B18" s="33" t="s">
        <v>240</v>
      </c>
      <c r="C18" s="33" t="s">
        <v>120</v>
      </c>
      <c r="D18" s="33" t="s">
        <v>227</v>
      </c>
      <c r="E18" s="33" t="s">
        <v>227</v>
      </c>
      <c r="F18" s="33" t="s">
        <v>227</v>
      </c>
      <c r="G18" s="54" t="n">
        <v>0.75</v>
      </c>
      <c r="H18" s="98" t="n">
        <v>0.25</v>
      </c>
    </row>
    <row r="19" customFormat="false" ht="14.25" hidden="false" customHeight="false" outlineLevel="0" collapsed="false">
      <c r="B19" s="33" t="s">
        <v>241</v>
      </c>
      <c r="C19" s="33" t="s">
        <v>121</v>
      </c>
      <c r="D19" s="33" t="n">
        <v>12</v>
      </c>
      <c r="E19" s="33" t="n">
        <v>18</v>
      </c>
      <c r="F19" s="33" t="n">
        <v>30</v>
      </c>
      <c r="G19" s="54" t="n">
        <v>0.6</v>
      </c>
      <c r="H19" s="98" t="n">
        <v>0.4</v>
      </c>
    </row>
    <row r="20" customFormat="false" ht="14.25" hidden="false" customHeight="false" outlineLevel="0" collapsed="false">
      <c r="B20" s="33" t="s">
        <v>242</v>
      </c>
      <c r="C20" s="33" t="s">
        <v>122</v>
      </c>
      <c r="D20" s="33" t="n">
        <v>13</v>
      </c>
      <c r="E20" s="33" t="n">
        <v>54</v>
      </c>
      <c r="F20" s="33" t="n">
        <v>67</v>
      </c>
      <c r="G20" s="54" t="n">
        <v>0.805970149253731</v>
      </c>
      <c r="H20" s="98" t="n">
        <v>0.194029850746269</v>
      </c>
    </row>
    <row r="21" customFormat="false" ht="14.25" hidden="false" customHeight="false" outlineLevel="0" collapsed="false">
      <c r="B21" s="33" t="s">
        <v>243</v>
      </c>
      <c r="C21" s="33" t="s">
        <v>123</v>
      </c>
      <c r="D21" s="33" t="n">
        <v>0</v>
      </c>
      <c r="E21" s="33" t="n">
        <v>10</v>
      </c>
      <c r="F21" s="33" t="n">
        <v>10</v>
      </c>
      <c r="G21" s="54" t="n">
        <v>1</v>
      </c>
      <c r="H21" s="98" t="n">
        <v>0</v>
      </c>
    </row>
    <row r="22" customFormat="false" ht="14.25" hidden="false" customHeight="false" outlineLevel="0" collapsed="false">
      <c r="B22" s="33" t="s">
        <v>244</v>
      </c>
      <c r="C22" s="33" t="s">
        <v>124</v>
      </c>
      <c r="D22" s="33" t="s">
        <v>227</v>
      </c>
      <c r="E22" s="33" t="n">
        <v>13</v>
      </c>
      <c r="F22" s="33" t="n">
        <v>16</v>
      </c>
      <c r="G22" s="54" t="n">
        <v>0.8125</v>
      </c>
      <c r="H22" s="98" t="n">
        <v>0.1875</v>
      </c>
    </row>
    <row r="23" customFormat="false" ht="14.25" hidden="false" customHeight="false" outlineLevel="0" collapsed="false">
      <c r="B23" s="33" t="s">
        <v>245</v>
      </c>
      <c r="C23" s="33" t="s">
        <v>125</v>
      </c>
      <c r="D23" s="33" t="n">
        <v>10</v>
      </c>
      <c r="E23" s="33" t="n">
        <v>21</v>
      </c>
      <c r="F23" s="33" t="n">
        <v>31</v>
      </c>
      <c r="G23" s="54" t="n">
        <v>0.67741935483871</v>
      </c>
      <c r="H23" s="98" t="n">
        <v>0.32258064516129</v>
      </c>
    </row>
    <row r="24" customFormat="false" ht="14.25" hidden="false" customHeight="false" outlineLevel="0" collapsed="false">
      <c r="B24" s="33" t="s">
        <v>246</v>
      </c>
      <c r="C24" s="33" t="s">
        <v>126</v>
      </c>
      <c r="D24" s="33" t="s">
        <v>227</v>
      </c>
      <c r="E24" s="33" t="n">
        <v>22</v>
      </c>
      <c r="F24" s="33" t="n">
        <v>25</v>
      </c>
      <c r="G24" s="54" t="n">
        <v>0.88</v>
      </c>
      <c r="H24" s="98" t="n">
        <v>0.12</v>
      </c>
    </row>
    <row r="25" customFormat="false" ht="14.25" hidden="false" customHeight="false" outlineLevel="0" collapsed="false">
      <c r="B25" s="33" t="s">
        <v>247</v>
      </c>
      <c r="C25" s="33" t="s">
        <v>127</v>
      </c>
      <c r="D25" s="33" t="s">
        <v>227</v>
      </c>
      <c r="E25" s="33" t="s">
        <v>227</v>
      </c>
      <c r="F25" s="33" t="s">
        <v>227</v>
      </c>
      <c r="G25" s="54" t="n">
        <v>0.666666666666667</v>
      </c>
      <c r="H25" s="98" t="n">
        <v>0.333333333333333</v>
      </c>
    </row>
    <row r="26" customFormat="false" ht="14.25" hidden="false" customHeight="false" outlineLevel="0" collapsed="false">
      <c r="B26" s="33" t="s">
        <v>248</v>
      </c>
      <c r="C26" s="33" t="s">
        <v>128</v>
      </c>
      <c r="D26" s="33" t="s">
        <v>227</v>
      </c>
      <c r="E26" s="33" t="n">
        <v>24</v>
      </c>
      <c r="F26" s="33" t="n">
        <v>26</v>
      </c>
      <c r="G26" s="54" t="n">
        <v>0.923076923076923</v>
      </c>
      <c r="H26" s="98" t="n">
        <v>0.0769230769230769</v>
      </c>
    </row>
    <row r="27" customFormat="false" ht="14.25" hidden="false" customHeight="false" outlineLevel="0" collapsed="false">
      <c r="B27" s="33" t="s">
        <v>249</v>
      </c>
      <c r="C27" s="33" t="s">
        <v>129</v>
      </c>
      <c r="D27" s="33" t="n">
        <v>6</v>
      </c>
      <c r="E27" s="33" t="n">
        <v>16</v>
      </c>
      <c r="F27" s="33" t="n">
        <v>22</v>
      </c>
      <c r="G27" s="54" t="n">
        <v>0.727272727272727</v>
      </c>
      <c r="H27" s="98" t="n">
        <v>0.272727272727273</v>
      </c>
    </row>
    <row r="28" customFormat="false" ht="14.25" hidden="false" customHeight="false" outlineLevel="0" collapsed="false">
      <c r="B28" s="33" t="s">
        <v>250</v>
      </c>
      <c r="C28" s="33" t="s">
        <v>130</v>
      </c>
      <c r="D28" s="33" t="n">
        <v>0</v>
      </c>
      <c r="E28" s="33" t="n">
        <v>18</v>
      </c>
      <c r="F28" s="33" t="n">
        <v>18</v>
      </c>
      <c r="G28" s="54" t="n">
        <v>1</v>
      </c>
      <c r="H28" s="98" t="n">
        <v>0</v>
      </c>
    </row>
    <row r="29" customFormat="false" ht="14.25" hidden="false" customHeight="false" outlineLevel="0" collapsed="false">
      <c r="B29" s="33" t="s">
        <v>251</v>
      </c>
      <c r="C29" s="33" t="s">
        <v>131</v>
      </c>
      <c r="D29" s="33" t="n">
        <v>0</v>
      </c>
      <c r="E29" s="33" t="n">
        <v>11</v>
      </c>
      <c r="F29" s="33" t="n">
        <v>11</v>
      </c>
      <c r="G29" s="54" t="n">
        <v>1</v>
      </c>
      <c r="H29" s="98" t="n">
        <v>0</v>
      </c>
    </row>
    <row r="30" customFormat="false" ht="14.25" hidden="false" customHeight="false" outlineLevel="0" collapsed="false">
      <c r="B30" s="33" t="s">
        <v>252</v>
      </c>
      <c r="C30" s="33" t="s">
        <v>132</v>
      </c>
      <c r="D30" s="33" t="s">
        <v>227</v>
      </c>
      <c r="E30" s="33" t="n">
        <v>12</v>
      </c>
      <c r="F30" s="33" t="n">
        <v>15</v>
      </c>
      <c r="G30" s="54" t="n">
        <v>0.8</v>
      </c>
      <c r="H30" s="98" t="n">
        <v>0.2</v>
      </c>
    </row>
    <row r="31" customFormat="false" ht="14.25" hidden="false" customHeight="false" outlineLevel="0" collapsed="false">
      <c r="B31" s="33" t="s">
        <v>253</v>
      </c>
      <c r="C31" s="33" t="s">
        <v>133</v>
      </c>
      <c r="D31" s="33" t="n">
        <v>10</v>
      </c>
      <c r="E31" s="33" t="n">
        <v>41</v>
      </c>
      <c r="F31" s="33" t="n">
        <v>51</v>
      </c>
      <c r="G31" s="54" t="n">
        <v>0.803921568627451</v>
      </c>
      <c r="H31" s="98" t="n">
        <v>0.196078431372549</v>
      </c>
    </row>
    <row r="32" customFormat="false" ht="14.25" hidden="false" customHeight="false" outlineLevel="0" collapsed="false">
      <c r="B32" s="33" t="s">
        <v>205</v>
      </c>
      <c r="C32" s="33" t="s">
        <v>206</v>
      </c>
      <c r="D32" s="33" t="s">
        <v>227</v>
      </c>
      <c r="E32" s="33" t="s">
        <v>227</v>
      </c>
      <c r="F32" s="33" t="s">
        <v>227</v>
      </c>
      <c r="G32" s="54" t="n">
        <v>0.75</v>
      </c>
      <c r="H32" s="98" t="n">
        <v>0.25</v>
      </c>
    </row>
    <row r="33" customFormat="false" ht="14.25" hidden="false" customHeight="false" outlineLevel="0" collapsed="false">
      <c r="B33" s="33" t="s">
        <v>207</v>
      </c>
      <c r="C33" s="33" t="s">
        <v>208</v>
      </c>
      <c r="D33" s="33" t="n">
        <v>0</v>
      </c>
      <c r="E33" s="33" t="s">
        <v>227</v>
      </c>
      <c r="F33" s="33" t="s">
        <v>227</v>
      </c>
      <c r="G33" s="54" t="n">
        <v>1</v>
      </c>
      <c r="H33" s="98" t="n">
        <v>0</v>
      </c>
    </row>
    <row r="34" customFormat="false" ht="14.25" hidden="false" customHeight="false" outlineLevel="0" collapsed="false">
      <c r="B34" s="33" t="s">
        <v>254</v>
      </c>
      <c r="C34" s="33" t="s">
        <v>134</v>
      </c>
      <c r="D34" s="33" t="s">
        <v>227</v>
      </c>
      <c r="E34" s="33" t="n">
        <v>29</v>
      </c>
      <c r="F34" s="33" t="n">
        <v>31</v>
      </c>
      <c r="G34" s="54" t="n">
        <v>0.935483870967742</v>
      </c>
      <c r="H34" s="98" t="n">
        <v>0.0645161290322581</v>
      </c>
    </row>
    <row r="35" customFormat="false" ht="14.25" hidden="false" customHeight="false" outlineLevel="0" collapsed="false">
      <c r="B35" s="33" t="s">
        <v>255</v>
      </c>
      <c r="C35" s="33" t="s">
        <v>135</v>
      </c>
      <c r="D35" s="33" t="n">
        <v>22</v>
      </c>
      <c r="E35" s="33" t="n">
        <v>42</v>
      </c>
      <c r="F35" s="33" t="n">
        <v>64</v>
      </c>
      <c r="G35" s="54" t="n">
        <v>0.65625</v>
      </c>
      <c r="H35" s="98" t="n">
        <v>0.34375</v>
      </c>
    </row>
    <row r="36" customFormat="false" ht="14.25" hidden="false" customHeight="false" outlineLevel="0" collapsed="false">
      <c r="B36" s="33" t="s">
        <v>256</v>
      </c>
      <c r="C36" s="33" t="s">
        <v>136</v>
      </c>
      <c r="D36" s="33" t="n">
        <v>5</v>
      </c>
      <c r="E36" s="33" t="n">
        <v>7</v>
      </c>
      <c r="F36" s="33" t="n">
        <v>12</v>
      </c>
      <c r="G36" s="54" t="n">
        <v>0.583333333333333</v>
      </c>
      <c r="H36" s="98" t="n">
        <v>0.416666666666667</v>
      </c>
    </row>
    <row r="37" customFormat="false" ht="14.25" hidden="false" customHeight="false" outlineLevel="0" collapsed="false">
      <c r="B37" s="33" t="s">
        <v>257</v>
      </c>
      <c r="C37" s="33" t="s">
        <v>137</v>
      </c>
      <c r="D37" s="33" t="n">
        <v>25</v>
      </c>
      <c r="E37" s="33" t="n">
        <v>65</v>
      </c>
      <c r="F37" s="33" t="n">
        <v>90</v>
      </c>
      <c r="G37" s="54" t="n">
        <v>0.722222222222222</v>
      </c>
      <c r="H37" s="98" t="n">
        <v>0.277777777777778</v>
      </c>
    </row>
    <row r="38" customFormat="false" ht="14.25" hidden="false" customHeight="false" outlineLevel="0" collapsed="false">
      <c r="B38" s="33" t="s">
        <v>258</v>
      </c>
      <c r="C38" s="33" t="s">
        <v>138</v>
      </c>
      <c r="D38" s="33" t="s">
        <v>227</v>
      </c>
      <c r="E38" s="33" t="n">
        <v>70</v>
      </c>
      <c r="F38" s="33" t="n">
        <v>73</v>
      </c>
      <c r="G38" s="54" t="n">
        <v>0.958904109589041</v>
      </c>
      <c r="H38" s="98" t="n">
        <v>0.0410958904109589</v>
      </c>
    </row>
    <row r="39" customFormat="false" ht="14.25" hidden="false" customHeight="false" outlineLevel="0" collapsed="false">
      <c r="B39" s="33" t="s">
        <v>259</v>
      </c>
      <c r="C39" s="33" t="s">
        <v>139</v>
      </c>
      <c r="D39" s="33" t="n">
        <v>15</v>
      </c>
      <c r="E39" s="33" t="n">
        <v>53</v>
      </c>
      <c r="F39" s="33" t="n">
        <v>68</v>
      </c>
      <c r="G39" s="54" t="n">
        <v>0.779411764705882</v>
      </c>
      <c r="H39" s="98" t="n">
        <v>0.220588235294118</v>
      </c>
    </row>
    <row r="40" customFormat="false" ht="14.25" hidden="false" customHeight="false" outlineLevel="0" collapsed="false">
      <c r="B40" s="33" t="s">
        <v>260</v>
      </c>
      <c r="C40" s="33" t="s">
        <v>140</v>
      </c>
      <c r="D40" s="33" t="s">
        <v>227</v>
      </c>
      <c r="E40" s="33" t="n">
        <v>6</v>
      </c>
      <c r="F40" s="33" t="n">
        <v>8</v>
      </c>
      <c r="G40" s="54" t="n">
        <v>0.75</v>
      </c>
      <c r="H40" s="98" t="n">
        <v>0.25</v>
      </c>
    </row>
    <row r="41" customFormat="false" ht="14.25" hidden="false" customHeight="false" outlineLevel="0" collapsed="false">
      <c r="B41" s="33" t="s">
        <v>261</v>
      </c>
      <c r="C41" s="33" t="s">
        <v>141</v>
      </c>
      <c r="D41" s="33" t="n">
        <v>8</v>
      </c>
      <c r="E41" s="33" t="n">
        <v>15</v>
      </c>
      <c r="F41" s="33" t="n">
        <v>23</v>
      </c>
      <c r="G41" s="54" t="n">
        <v>0.652173913043478</v>
      </c>
      <c r="H41" s="98" t="n">
        <v>0.347826086956522</v>
      </c>
    </row>
    <row r="42" customFormat="false" ht="14.25" hidden="false" customHeight="false" outlineLevel="0" collapsed="false">
      <c r="B42" s="33" t="s">
        <v>262</v>
      </c>
      <c r="C42" s="33" t="s">
        <v>142</v>
      </c>
      <c r="D42" s="33" t="n">
        <v>13</v>
      </c>
      <c r="E42" s="33" t="n">
        <v>69</v>
      </c>
      <c r="F42" s="33" t="n">
        <v>82</v>
      </c>
      <c r="G42" s="54" t="n">
        <v>0.841463414634146</v>
      </c>
      <c r="H42" s="98" t="n">
        <v>0.158536585365854</v>
      </c>
    </row>
    <row r="43" customFormat="false" ht="14.25" hidden="false" customHeight="false" outlineLevel="0" collapsed="false">
      <c r="B43" s="33" t="s">
        <v>263</v>
      </c>
      <c r="C43" s="33" t="s">
        <v>143</v>
      </c>
      <c r="D43" s="33" t="n">
        <v>0</v>
      </c>
      <c r="E43" s="33" t="n">
        <v>11</v>
      </c>
      <c r="F43" s="33" t="n">
        <v>11</v>
      </c>
      <c r="G43" s="54" t="n">
        <v>1</v>
      </c>
      <c r="H43" s="98" t="n">
        <v>0</v>
      </c>
    </row>
    <row r="44" customFormat="false" ht="14.25" hidden="false" customHeight="false" outlineLevel="0" collapsed="false">
      <c r="B44" s="33" t="s">
        <v>264</v>
      </c>
      <c r="C44" s="33" t="s">
        <v>144</v>
      </c>
      <c r="D44" s="33" t="s">
        <v>227</v>
      </c>
      <c r="E44" s="33" t="n">
        <v>19</v>
      </c>
      <c r="F44" s="33" t="n">
        <v>22</v>
      </c>
      <c r="G44" s="54" t="n">
        <v>0.863636363636364</v>
      </c>
      <c r="H44" s="98" t="n">
        <v>0.136363636363636</v>
      </c>
    </row>
    <row r="45" customFormat="false" ht="14.25" hidden="false" customHeight="false" outlineLevel="0" collapsed="false">
      <c r="B45" s="33" t="s">
        <v>265</v>
      </c>
      <c r="C45" s="33" t="s">
        <v>145</v>
      </c>
      <c r="D45" s="33" t="n">
        <v>6</v>
      </c>
      <c r="E45" s="33" t="n">
        <v>16</v>
      </c>
      <c r="F45" s="33" t="n">
        <v>22</v>
      </c>
      <c r="G45" s="54" t="n">
        <v>0.727272727272727</v>
      </c>
      <c r="H45" s="98" t="n">
        <v>0.272727272727273</v>
      </c>
    </row>
    <row r="46" customFormat="false" ht="14.25" hidden="false" customHeight="false" outlineLevel="0" collapsed="false">
      <c r="B46" s="33" t="s">
        <v>266</v>
      </c>
      <c r="C46" s="33" t="s">
        <v>146</v>
      </c>
      <c r="D46" s="33" t="n">
        <v>9</v>
      </c>
      <c r="E46" s="33" t="n">
        <v>21</v>
      </c>
      <c r="F46" s="33" t="n">
        <v>30</v>
      </c>
      <c r="G46" s="54" t="n">
        <v>0.7</v>
      </c>
      <c r="H46" s="98" t="n">
        <v>0.3</v>
      </c>
    </row>
    <row r="47" customFormat="false" ht="14.25" hidden="false" customHeight="false" outlineLevel="0" collapsed="false">
      <c r="B47" s="33" t="s">
        <v>267</v>
      </c>
      <c r="C47" s="33" t="s">
        <v>147</v>
      </c>
      <c r="D47" s="33" t="s">
        <v>227</v>
      </c>
      <c r="E47" s="33" t="n">
        <v>10</v>
      </c>
      <c r="F47" s="33" t="n">
        <v>11</v>
      </c>
      <c r="G47" s="54" t="n">
        <v>0.909090909090909</v>
      </c>
      <c r="H47" s="98" t="n">
        <v>0.0909090909090909</v>
      </c>
    </row>
    <row r="48" customFormat="false" ht="14.25" hidden="false" customHeight="false" outlineLevel="0" collapsed="false">
      <c r="B48" s="33" t="s">
        <v>268</v>
      </c>
      <c r="C48" s="33" t="s">
        <v>148</v>
      </c>
      <c r="D48" s="33" t="n">
        <v>19</v>
      </c>
      <c r="E48" s="33" t="n">
        <v>72</v>
      </c>
      <c r="F48" s="33" t="n">
        <v>91</v>
      </c>
      <c r="G48" s="54" t="n">
        <v>0.791208791208791</v>
      </c>
      <c r="H48" s="98" t="n">
        <v>0.208791208791209</v>
      </c>
    </row>
    <row r="49" customFormat="false" ht="14.25" hidden="false" customHeight="false" outlineLevel="0" collapsed="false">
      <c r="B49" s="33" t="s">
        <v>269</v>
      </c>
      <c r="C49" s="33" t="s">
        <v>149</v>
      </c>
      <c r="D49" s="33" t="n">
        <v>66</v>
      </c>
      <c r="E49" s="33" t="n">
        <v>119</v>
      </c>
      <c r="F49" s="33" t="n">
        <v>185</v>
      </c>
      <c r="G49" s="54" t="n">
        <v>0.643243243243243</v>
      </c>
      <c r="H49" s="98" t="n">
        <v>0.356756756756757</v>
      </c>
    </row>
    <row r="50" customFormat="false" ht="14.25" hidden="false" customHeight="false" outlineLevel="0" collapsed="false">
      <c r="B50" s="33" t="s">
        <v>270</v>
      </c>
      <c r="C50" s="33" t="s">
        <v>150</v>
      </c>
      <c r="D50" s="33" t="n">
        <v>0</v>
      </c>
      <c r="E50" s="33" t="n">
        <v>6</v>
      </c>
      <c r="F50" s="33" t="n">
        <v>6</v>
      </c>
      <c r="G50" s="54" t="n">
        <v>1</v>
      </c>
      <c r="H50" s="98" t="n">
        <v>0</v>
      </c>
    </row>
    <row r="51" customFormat="false" ht="14.25" hidden="false" customHeight="false" outlineLevel="0" collapsed="false">
      <c r="B51" s="33" t="s">
        <v>271</v>
      </c>
      <c r="C51" s="33" t="s">
        <v>151</v>
      </c>
      <c r="D51" s="33" t="s">
        <v>227</v>
      </c>
      <c r="E51" s="33" t="n">
        <v>11</v>
      </c>
      <c r="F51" s="33" t="n">
        <v>12</v>
      </c>
      <c r="G51" s="54" t="n">
        <v>0.916666666666667</v>
      </c>
      <c r="H51" s="98" t="n">
        <v>0.0833333333333333</v>
      </c>
    </row>
    <row r="52" customFormat="false" ht="14.25" hidden="false" customHeight="false" outlineLevel="0" collapsed="false">
      <c r="B52" s="33" t="s">
        <v>272</v>
      </c>
      <c r="C52" s="33" t="s">
        <v>152</v>
      </c>
      <c r="D52" s="33" t="n">
        <v>0</v>
      </c>
      <c r="E52" s="33" t="n">
        <v>6</v>
      </c>
      <c r="F52" s="33" t="n">
        <v>6</v>
      </c>
      <c r="G52" s="54" t="n">
        <v>1</v>
      </c>
      <c r="H52" s="98" t="n">
        <v>0</v>
      </c>
    </row>
    <row r="53" customFormat="false" ht="14.25" hidden="false" customHeight="false" outlineLevel="0" collapsed="false">
      <c r="B53" s="33" t="s">
        <v>273</v>
      </c>
      <c r="C53" s="33" t="s">
        <v>153</v>
      </c>
      <c r="D53" s="33" t="n">
        <v>5</v>
      </c>
      <c r="E53" s="33" t="n">
        <v>22</v>
      </c>
      <c r="F53" s="33" t="n">
        <v>27</v>
      </c>
      <c r="G53" s="54" t="n">
        <v>0.814814814814815</v>
      </c>
      <c r="H53" s="98" t="n">
        <v>0.185185185185185</v>
      </c>
    </row>
    <row r="54" customFormat="false" ht="14.25" hidden="false" customHeight="false" outlineLevel="0" collapsed="false">
      <c r="B54" s="33" t="s">
        <v>274</v>
      </c>
      <c r="C54" s="33" t="s">
        <v>154</v>
      </c>
      <c r="D54" s="33" t="s">
        <v>227</v>
      </c>
      <c r="E54" s="33" t="n">
        <v>12</v>
      </c>
      <c r="F54" s="33" t="n">
        <v>16</v>
      </c>
      <c r="G54" s="54" t="n">
        <v>0.75</v>
      </c>
      <c r="H54" s="98" t="n">
        <v>0.25</v>
      </c>
    </row>
    <row r="55" customFormat="false" ht="14.25" hidden="false" customHeight="false" outlineLevel="0" collapsed="false">
      <c r="B55" s="33" t="s">
        <v>275</v>
      </c>
      <c r="C55" s="33" t="s">
        <v>155</v>
      </c>
      <c r="D55" s="33" t="s">
        <v>227</v>
      </c>
      <c r="E55" s="33" t="n">
        <v>28</v>
      </c>
      <c r="F55" s="33" t="n">
        <v>30</v>
      </c>
      <c r="G55" s="54" t="n">
        <v>0.933333333333333</v>
      </c>
      <c r="H55" s="98" t="n">
        <v>0.0666666666666667</v>
      </c>
    </row>
    <row r="56" customFormat="false" ht="14.25" hidden="false" customHeight="false" outlineLevel="0" collapsed="false">
      <c r="B56" s="33" t="s">
        <v>276</v>
      </c>
      <c r="C56" s="33" t="s">
        <v>156</v>
      </c>
      <c r="D56" s="33" t="s">
        <v>227</v>
      </c>
      <c r="E56" s="33" t="n">
        <v>10</v>
      </c>
      <c r="F56" s="33" t="n">
        <v>11</v>
      </c>
      <c r="G56" s="54" t="n">
        <v>0.909090909090909</v>
      </c>
      <c r="H56" s="98" t="n">
        <v>0.0909090909090909</v>
      </c>
    </row>
    <row r="57" customFormat="false" ht="14.25" hidden="false" customHeight="false" outlineLevel="0" collapsed="false">
      <c r="B57" s="33" t="s">
        <v>277</v>
      </c>
      <c r="C57" s="33" t="s">
        <v>157</v>
      </c>
      <c r="D57" s="33" t="s">
        <v>227</v>
      </c>
      <c r="E57" s="33" t="n">
        <v>13</v>
      </c>
      <c r="F57" s="33" t="n">
        <v>17</v>
      </c>
      <c r="G57" s="54" t="n">
        <v>0.764705882352941</v>
      </c>
      <c r="H57" s="98" t="n">
        <v>0.235294117647059</v>
      </c>
    </row>
    <row r="58" customFormat="false" ht="14.25" hidden="false" customHeight="false" outlineLevel="0" collapsed="false">
      <c r="B58" s="33" t="s">
        <v>278</v>
      </c>
      <c r="C58" s="33" t="s">
        <v>158</v>
      </c>
      <c r="D58" s="33" t="n">
        <v>5</v>
      </c>
      <c r="E58" s="33" t="n">
        <v>18</v>
      </c>
      <c r="F58" s="33" t="n">
        <v>23</v>
      </c>
      <c r="G58" s="54" t="n">
        <v>0.782608695652174</v>
      </c>
      <c r="H58" s="98" t="n">
        <v>0.217391304347826</v>
      </c>
    </row>
    <row r="59" customFormat="false" ht="14.25" hidden="false" customHeight="false" outlineLevel="0" collapsed="false">
      <c r="B59" s="33" t="s">
        <v>279</v>
      </c>
      <c r="C59" s="33" t="s">
        <v>159</v>
      </c>
      <c r="D59" s="33" t="n">
        <v>0</v>
      </c>
      <c r="E59" s="33" t="s">
        <v>227</v>
      </c>
      <c r="F59" s="33" t="s">
        <v>227</v>
      </c>
      <c r="G59" s="54" t="n">
        <v>1</v>
      </c>
      <c r="H59" s="98" t="n">
        <v>0</v>
      </c>
    </row>
    <row r="60" customFormat="false" ht="14.25" hidden="false" customHeight="false" outlineLevel="0" collapsed="false">
      <c r="B60" s="33" t="s">
        <v>280</v>
      </c>
      <c r="C60" s="33" t="s">
        <v>160</v>
      </c>
      <c r="D60" s="33" t="n">
        <v>14</v>
      </c>
      <c r="E60" s="33" t="n">
        <v>27</v>
      </c>
      <c r="F60" s="33" t="n">
        <v>41</v>
      </c>
      <c r="G60" s="54" t="n">
        <v>0.658536585365854</v>
      </c>
      <c r="H60" s="98" t="n">
        <v>0.341463414634146</v>
      </c>
    </row>
    <row r="61" customFormat="false" ht="14.25" hidden="false" customHeight="false" outlineLevel="0" collapsed="false">
      <c r="B61" s="33" t="s">
        <v>281</v>
      </c>
      <c r="C61" s="33" t="s">
        <v>161</v>
      </c>
      <c r="D61" s="33" t="n">
        <v>11</v>
      </c>
      <c r="E61" s="33" t="n">
        <v>35</v>
      </c>
      <c r="F61" s="33" t="n">
        <v>46</v>
      </c>
      <c r="G61" s="54" t="n">
        <v>0.760869565217391</v>
      </c>
      <c r="H61" s="98" t="n">
        <v>0.239130434782609</v>
      </c>
    </row>
    <row r="62" customFormat="false" ht="14.25" hidden="false" customHeight="false" outlineLevel="0" collapsed="false">
      <c r="B62" s="33" t="s">
        <v>282</v>
      </c>
      <c r="C62" s="33" t="s">
        <v>162</v>
      </c>
      <c r="D62" s="33" t="n">
        <v>0</v>
      </c>
      <c r="E62" s="33" t="n">
        <v>8</v>
      </c>
      <c r="F62" s="33" t="n">
        <v>8</v>
      </c>
      <c r="G62" s="54" t="n">
        <v>1</v>
      </c>
      <c r="H62" s="98" t="n">
        <v>0</v>
      </c>
    </row>
    <row r="63" customFormat="false" ht="14.25" hidden="false" customHeight="false" outlineLevel="0" collapsed="false">
      <c r="B63" s="33" t="s">
        <v>283</v>
      </c>
      <c r="C63" s="33" t="s">
        <v>163</v>
      </c>
      <c r="D63" s="33" t="n">
        <v>27</v>
      </c>
      <c r="E63" s="33" t="n">
        <v>107</v>
      </c>
      <c r="F63" s="33" t="n">
        <v>134</v>
      </c>
      <c r="G63" s="54" t="n">
        <v>0.798507462686567</v>
      </c>
      <c r="H63" s="98" t="n">
        <v>0.201492537313433</v>
      </c>
    </row>
    <row r="64" customFormat="false" ht="14.25" hidden="false" customHeight="false" outlineLevel="0" collapsed="false">
      <c r="B64" s="33" t="s">
        <v>284</v>
      </c>
      <c r="C64" s="33" t="s">
        <v>164</v>
      </c>
      <c r="D64" s="33" t="s">
        <v>227</v>
      </c>
      <c r="E64" s="33" t="n">
        <v>33</v>
      </c>
      <c r="F64" s="33" t="n">
        <v>34</v>
      </c>
      <c r="G64" s="54" t="n">
        <v>0.970588235294118</v>
      </c>
      <c r="H64" s="98" t="n">
        <v>0.0294117647058824</v>
      </c>
    </row>
    <row r="65" customFormat="false" ht="14.25" hidden="false" customHeight="false" outlineLevel="0" collapsed="false">
      <c r="B65" s="33" t="s">
        <v>285</v>
      </c>
      <c r="C65" s="33" t="s">
        <v>165</v>
      </c>
      <c r="D65" s="33" t="s">
        <v>227</v>
      </c>
      <c r="E65" s="33" t="n">
        <v>9</v>
      </c>
      <c r="F65" s="33" t="n">
        <v>13</v>
      </c>
      <c r="G65" s="54" t="n">
        <v>0.692307692307692</v>
      </c>
      <c r="H65" s="98" t="n">
        <v>0.307692307692308</v>
      </c>
    </row>
    <row r="66" customFormat="false" ht="14.25" hidden="false" customHeight="false" outlineLevel="0" collapsed="false">
      <c r="B66" s="33" t="s">
        <v>286</v>
      </c>
      <c r="C66" s="33" t="s">
        <v>166</v>
      </c>
      <c r="D66" s="33" t="n">
        <v>12</v>
      </c>
      <c r="E66" s="33" t="n">
        <v>39</v>
      </c>
      <c r="F66" s="33" t="n">
        <v>51</v>
      </c>
      <c r="G66" s="54" t="n">
        <v>0.764705882352941</v>
      </c>
      <c r="H66" s="98" t="n">
        <v>0.235294117647059</v>
      </c>
    </row>
    <row r="67" customFormat="false" ht="14.25" hidden="false" customHeight="false" outlineLevel="0" collapsed="false">
      <c r="B67" s="33" t="s">
        <v>287</v>
      </c>
      <c r="C67" s="33" t="s">
        <v>167</v>
      </c>
      <c r="D67" s="33" t="n">
        <v>9</v>
      </c>
      <c r="E67" s="33" t="n">
        <v>24</v>
      </c>
      <c r="F67" s="33" t="n">
        <v>33</v>
      </c>
      <c r="G67" s="54" t="n">
        <v>0.727272727272727</v>
      </c>
      <c r="H67" s="98" t="n">
        <v>0.272727272727273</v>
      </c>
    </row>
    <row r="68" customFormat="false" ht="14.25" hidden="false" customHeight="false" outlineLevel="0" collapsed="false">
      <c r="B68" s="33" t="s">
        <v>288</v>
      </c>
      <c r="C68" s="33" t="s">
        <v>168</v>
      </c>
      <c r="D68" s="33" t="n">
        <v>10</v>
      </c>
      <c r="E68" s="33" t="n">
        <v>28</v>
      </c>
      <c r="F68" s="33" t="n">
        <v>38</v>
      </c>
      <c r="G68" s="54" t="n">
        <v>0.736842105263158</v>
      </c>
      <c r="H68" s="98" t="n">
        <v>0.263157894736842</v>
      </c>
    </row>
    <row r="69" customFormat="false" ht="14.25" hidden="false" customHeight="false" outlineLevel="0" collapsed="false">
      <c r="B69" s="33" t="s">
        <v>289</v>
      </c>
      <c r="C69" s="33" t="s">
        <v>169</v>
      </c>
      <c r="D69" s="33" t="s">
        <v>227</v>
      </c>
      <c r="E69" s="33" t="n">
        <v>11</v>
      </c>
      <c r="F69" s="33" t="n">
        <v>15</v>
      </c>
      <c r="G69" s="54" t="n">
        <v>0.733333333333333</v>
      </c>
      <c r="H69" s="98" t="n">
        <v>0.266666666666667</v>
      </c>
    </row>
    <row r="70" customFormat="false" ht="14.25" hidden="false" customHeight="false" outlineLevel="0" collapsed="false">
      <c r="B70" s="33" t="s">
        <v>290</v>
      </c>
      <c r="C70" s="33" t="s">
        <v>170</v>
      </c>
      <c r="D70" s="33" t="s">
        <v>227</v>
      </c>
      <c r="E70" s="33" t="n">
        <v>10</v>
      </c>
      <c r="F70" s="33" t="n">
        <v>12</v>
      </c>
      <c r="G70" s="54" t="n">
        <v>0.833333333333333</v>
      </c>
      <c r="H70" s="98" t="n">
        <v>0.166666666666667</v>
      </c>
    </row>
    <row r="71" customFormat="false" ht="14.25" hidden="false" customHeight="false" outlineLevel="0" collapsed="false">
      <c r="B71" s="33" t="s">
        <v>291</v>
      </c>
      <c r="C71" s="33" t="s">
        <v>171</v>
      </c>
      <c r="D71" s="33" t="n">
        <v>22</v>
      </c>
      <c r="E71" s="33" t="n">
        <v>51</v>
      </c>
      <c r="F71" s="33" t="n">
        <v>73</v>
      </c>
      <c r="G71" s="54" t="n">
        <v>0.698630136986301</v>
      </c>
      <c r="H71" s="98" t="n">
        <v>0.301369863013699</v>
      </c>
    </row>
    <row r="72" customFormat="false" ht="14.25" hidden="false" customHeight="false" outlineLevel="0" collapsed="false">
      <c r="B72" s="33" t="s">
        <v>292</v>
      </c>
      <c r="C72" s="33" t="s">
        <v>172</v>
      </c>
      <c r="D72" s="33" t="n">
        <v>5</v>
      </c>
      <c r="E72" s="33" t="n">
        <v>29</v>
      </c>
      <c r="F72" s="33" t="n">
        <v>34</v>
      </c>
      <c r="G72" s="54" t="n">
        <v>0.852941176470588</v>
      </c>
      <c r="H72" s="98" t="n">
        <v>0.147058823529412</v>
      </c>
    </row>
    <row r="73" customFormat="false" ht="14.25" hidden="false" customHeight="false" outlineLevel="0" collapsed="false">
      <c r="B73" s="33" t="s">
        <v>293</v>
      </c>
      <c r="C73" s="33" t="s">
        <v>173</v>
      </c>
      <c r="D73" s="33" t="n">
        <v>25</v>
      </c>
      <c r="E73" s="33" t="n">
        <v>145</v>
      </c>
      <c r="F73" s="33" t="n">
        <v>170</v>
      </c>
      <c r="G73" s="54" t="n">
        <v>0.852941176470588</v>
      </c>
      <c r="H73" s="98" t="n">
        <v>0.147058823529412</v>
      </c>
    </row>
    <row r="74" customFormat="false" ht="14.25" hidden="false" customHeight="false" outlineLevel="0" collapsed="false">
      <c r="B74" s="33" t="s">
        <v>294</v>
      </c>
      <c r="C74" s="33" t="s">
        <v>174</v>
      </c>
      <c r="D74" s="33" t="s">
        <v>227</v>
      </c>
      <c r="E74" s="33" t="n">
        <v>6</v>
      </c>
      <c r="F74" s="33" t="n">
        <v>8</v>
      </c>
      <c r="G74" s="54" t="n">
        <v>0.75</v>
      </c>
      <c r="H74" s="98" t="n">
        <v>0.25</v>
      </c>
    </row>
    <row r="75" customFormat="false" ht="14.25" hidden="false" customHeight="false" outlineLevel="0" collapsed="false">
      <c r="B75" s="33" t="s">
        <v>295</v>
      </c>
      <c r="C75" s="33" t="s">
        <v>175</v>
      </c>
      <c r="D75" s="33" t="n">
        <v>9</v>
      </c>
      <c r="E75" s="33" t="n">
        <v>12</v>
      </c>
      <c r="F75" s="33" t="n">
        <v>21</v>
      </c>
      <c r="G75" s="54" t="n">
        <v>0.571428571428571</v>
      </c>
      <c r="H75" s="98" t="n">
        <v>0.428571428571429</v>
      </c>
    </row>
    <row r="76" customFormat="false" ht="14.25" hidden="false" customHeight="false" outlineLevel="0" collapsed="false">
      <c r="B76" s="33" t="s">
        <v>296</v>
      </c>
      <c r="C76" s="33" t="s">
        <v>176</v>
      </c>
      <c r="D76" s="33" t="n">
        <v>10</v>
      </c>
      <c r="E76" s="33" t="n">
        <v>16</v>
      </c>
      <c r="F76" s="33" t="n">
        <v>26</v>
      </c>
      <c r="G76" s="54" t="n">
        <v>0.615384615384615</v>
      </c>
      <c r="H76" s="98" t="n">
        <v>0.384615384615385</v>
      </c>
    </row>
    <row r="77" customFormat="false" ht="14.25" hidden="false" customHeight="false" outlineLevel="0" collapsed="false">
      <c r="B77" s="33" t="s">
        <v>297</v>
      </c>
      <c r="C77" s="33" t="s">
        <v>177</v>
      </c>
      <c r="D77" s="33" t="s">
        <v>227</v>
      </c>
      <c r="E77" s="33" t="n">
        <v>10</v>
      </c>
      <c r="F77" s="33" t="n">
        <v>11</v>
      </c>
      <c r="G77" s="54" t="n">
        <v>0.909090909090909</v>
      </c>
      <c r="H77" s="98" t="n">
        <v>0.0909090909090909</v>
      </c>
    </row>
    <row r="78" customFormat="false" ht="14.25" hidden="false" customHeight="false" outlineLevel="0" collapsed="false">
      <c r="B78" s="33" t="s">
        <v>298</v>
      </c>
      <c r="C78" s="33" t="s">
        <v>178</v>
      </c>
      <c r="D78" s="33" t="s">
        <v>227</v>
      </c>
      <c r="E78" s="33" t="n">
        <v>29</v>
      </c>
      <c r="F78" s="33" t="n">
        <v>33</v>
      </c>
      <c r="G78" s="54" t="n">
        <v>0.878787878787879</v>
      </c>
      <c r="H78" s="98" t="n">
        <v>0.121212121212121</v>
      </c>
    </row>
    <row r="79" customFormat="false" ht="14.25" hidden="false" customHeight="false" outlineLevel="0" collapsed="false">
      <c r="B79" s="33" t="s">
        <v>299</v>
      </c>
      <c r="C79" s="33" t="s">
        <v>179</v>
      </c>
      <c r="D79" s="33" t="n">
        <v>84</v>
      </c>
      <c r="E79" s="33" t="n">
        <v>392</v>
      </c>
      <c r="F79" s="33" t="n">
        <v>476</v>
      </c>
      <c r="G79" s="54" t="n">
        <v>0.823529411764706</v>
      </c>
      <c r="H79" s="98" t="n">
        <v>0.176470588235294</v>
      </c>
    </row>
    <row r="80" customFormat="false" ht="14.25" hidden="false" customHeight="false" outlineLevel="0" collapsed="false">
      <c r="B80" s="33" t="s">
        <v>300</v>
      </c>
      <c r="C80" s="33" t="s">
        <v>180</v>
      </c>
      <c r="D80" s="33" t="n">
        <v>15</v>
      </c>
      <c r="E80" s="33" t="n">
        <v>30</v>
      </c>
      <c r="F80" s="33" t="n">
        <v>45</v>
      </c>
      <c r="G80" s="54" t="n">
        <v>0.666666666666667</v>
      </c>
      <c r="H80" s="98" t="n">
        <v>0.333333333333333</v>
      </c>
    </row>
    <row r="81" customFormat="false" ht="14.25" hidden="false" customHeight="false" outlineLevel="0" collapsed="false">
      <c r="B81" s="33" t="s">
        <v>301</v>
      </c>
      <c r="C81" s="33" t="s">
        <v>181</v>
      </c>
      <c r="D81" s="33" t="n">
        <v>20</v>
      </c>
      <c r="E81" s="33" t="n">
        <v>57</v>
      </c>
      <c r="F81" s="33" t="n">
        <v>77</v>
      </c>
      <c r="G81" s="54" t="n">
        <v>0.74025974025974</v>
      </c>
      <c r="H81" s="98" t="n">
        <v>0.25974025974026</v>
      </c>
    </row>
    <row r="82" customFormat="false" ht="14.25" hidden="false" customHeight="false" outlineLevel="0" collapsed="false">
      <c r="B82" s="33" t="s">
        <v>302</v>
      </c>
      <c r="C82" s="33" t="s">
        <v>182</v>
      </c>
      <c r="D82" s="33" t="n">
        <v>18</v>
      </c>
      <c r="E82" s="33" t="n">
        <v>44</v>
      </c>
      <c r="F82" s="33" t="n">
        <v>62</v>
      </c>
      <c r="G82" s="54" t="n">
        <v>0.709677419354839</v>
      </c>
      <c r="H82" s="98" t="n">
        <v>0.290322580645161</v>
      </c>
    </row>
    <row r="83" customFormat="false" ht="14.25" hidden="false" customHeight="false" outlineLevel="0" collapsed="false">
      <c r="B83" s="33" t="s">
        <v>303</v>
      </c>
      <c r="C83" s="33" t="s">
        <v>183</v>
      </c>
      <c r="D83" s="33" t="s">
        <v>227</v>
      </c>
      <c r="E83" s="33" t="n">
        <v>9</v>
      </c>
      <c r="F83" s="33" t="n">
        <v>12</v>
      </c>
      <c r="G83" s="54" t="n">
        <v>0.75</v>
      </c>
      <c r="H83" s="98" t="n">
        <v>0.25</v>
      </c>
    </row>
    <row r="84" customFormat="false" ht="14.25" hidden="false" customHeight="false" outlineLevel="0" collapsed="false">
      <c r="B84" s="33" t="s">
        <v>304</v>
      </c>
      <c r="C84" s="33" t="s">
        <v>184</v>
      </c>
      <c r="D84" s="33" t="n">
        <v>15</v>
      </c>
      <c r="E84" s="33" t="n">
        <v>34</v>
      </c>
      <c r="F84" s="33" t="n">
        <v>49</v>
      </c>
      <c r="G84" s="54" t="n">
        <v>0.693877551020408</v>
      </c>
      <c r="H84" s="98" t="n">
        <v>0.306122448979592</v>
      </c>
    </row>
    <row r="85" customFormat="false" ht="14.25" hidden="false" customHeight="false" outlineLevel="0" collapsed="false">
      <c r="B85" s="33" t="s">
        <v>305</v>
      </c>
      <c r="C85" s="33" t="s">
        <v>185</v>
      </c>
      <c r="D85" s="33" t="n">
        <v>5</v>
      </c>
      <c r="E85" s="33" t="n">
        <v>17</v>
      </c>
      <c r="F85" s="33" t="n">
        <v>22</v>
      </c>
      <c r="G85" s="54" t="n">
        <v>0.772727272727273</v>
      </c>
      <c r="H85" s="98" t="n">
        <v>0.227272727272727</v>
      </c>
    </row>
    <row r="86" customFormat="false" ht="14.25" hidden="false" customHeight="false" outlineLevel="0" collapsed="false">
      <c r="B86" s="33" t="s">
        <v>306</v>
      </c>
      <c r="C86" s="33" t="s">
        <v>186</v>
      </c>
      <c r="D86" s="33" t="n">
        <v>0</v>
      </c>
      <c r="E86" s="33" t="n">
        <v>7</v>
      </c>
      <c r="F86" s="33" t="n">
        <v>7</v>
      </c>
      <c r="G86" s="54" t="n">
        <v>1</v>
      </c>
      <c r="H86" s="98" t="n">
        <v>0</v>
      </c>
    </row>
    <row r="87" customFormat="false" ht="14.25" hidden="false" customHeight="false" outlineLevel="0" collapsed="false">
      <c r="B87" s="33" t="s">
        <v>307</v>
      </c>
      <c r="C87" s="33" t="s">
        <v>187</v>
      </c>
      <c r="D87" s="33" t="n">
        <v>6</v>
      </c>
      <c r="E87" s="33" t="n">
        <v>43</v>
      </c>
      <c r="F87" s="33" t="n">
        <v>49</v>
      </c>
      <c r="G87" s="54" t="n">
        <v>0.877551020408163</v>
      </c>
      <c r="H87" s="98" t="n">
        <v>0.122448979591837</v>
      </c>
    </row>
    <row r="88" customFormat="false" ht="14.25" hidden="false" customHeight="false" outlineLevel="0" collapsed="false">
      <c r="B88" s="33" t="s">
        <v>308</v>
      </c>
      <c r="C88" s="33" t="s">
        <v>188</v>
      </c>
      <c r="D88" s="33" t="n">
        <v>7</v>
      </c>
      <c r="E88" s="33" t="n">
        <v>16</v>
      </c>
      <c r="F88" s="33" t="n">
        <v>23</v>
      </c>
      <c r="G88" s="54" t="n">
        <v>0.695652173913044</v>
      </c>
      <c r="H88" s="98" t="n">
        <v>0.304347826086957</v>
      </c>
    </row>
    <row r="89" customFormat="false" ht="14.25" hidden="false" customHeight="false" outlineLevel="0" collapsed="false">
      <c r="B89" s="33" t="s">
        <v>309</v>
      </c>
      <c r="C89" s="33" t="s">
        <v>189</v>
      </c>
      <c r="D89" s="33" t="n">
        <v>6</v>
      </c>
      <c r="E89" s="33" t="n">
        <v>33</v>
      </c>
      <c r="F89" s="33" t="n">
        <v>39</v>
      </c>
      <c r="G89" s="54" t="n">
        <v>0.846153846153846</v>
      </c>
      <c r="H89" s="98" t="n">
        <v>0.153846153846154</v>
      </c>
    </row>
    <row r="90" customFormat="false" ht="14.25" hidden="false" customHeight="false" outlineLevel="0" collapsed="false">
      <c r="B90" s="33" t="s">
        <v>310</v>
      </c>
      <c r="C90" s="33" t="s">
        <v>190</v>
      </c>
      <c r="D90" s="33" t="n">
        <v>15</v>
      </c>
      <c r="E90" s="33" t="n">
        <v>19</v>
      </c>
      <c r="F90" s="33" t="n">
        <v>34</v>
      </c>
      <c r="G90" s="54" t="n">
        <v>0.558823529411765</v>
      </c>
      <c r="H90" s="98" t="n">
        <v>0.441176470588235</v>
      </c>
    </row>
    <row r="91" customFormat="false" ht="14.25" hidden="false" customHeight="false" outlineLevel="0" collapsed="false">
      <c r="B91" s="33" t="s">
        <v>311</v>
      </c>
      <c r="C91" s="33" t="s">
        <v>191</v>
      </c>
      <c r="D91" s="33" t="s">
        <v>227</v>
      </c>
      <c r="E91" s="33" t="n">
        <v>9</v>
      </c>
      <c r="F91" s="33" t="n">
        <v>13</v>
      </c>
      <c r="G91" s="54" t="n">
        <v>0.692307692307692</v>
      </c>
      <c r="H91" s="98" t="n">
        <v>0.307692307692308</v>
      </c>
    </row>
    <row r="92" customFormat="false" ht="14.25" hidden="false" customHeight="false" outlineLevel="0" collapsed="false">
      <c r="B92" s="33" t="s">
        <v>312</v>
      </c>
      <c r="C92" s="33" t="s">
        <v>192</v>
      </c>
      <c r="D92" s="33" t="s">
        <v>227</v>
      </c>
      <c r="E92" s="33" t="n">
        <v>18</v>
      </c>
      <c r="F92" s="33" t="n">
        <v>21</v>
      </c>
      <c r="G92" s="54" t="n">
        <v>0.857142857142857</v>
      </c>
      <c r="H92" s="98" t="n">
        <v>0.142857142857143</v>
      </c>
    </row>
    <row r="93" customFormat="false" ht="14.25" hidden="false" customHeight="false" outlineLevel="0" collapsed="false">
      <c r="B93" s="33" t="s">
        <v>313</v>
      </c>
      <c r="C93" s="33" t="s">
        <v>193</v>
      </c>
      <c r="D93" s="33" t="s">
        <v>227</v>
      </c>
      <c r="E93" s="33" t="n">
        <v>10</v>
      </c>
      <c r="F93" s="33" t="n">
        <v>14</v>
      </c>
      <c r="G93" s="54" t="n">
        <v>0.714285714285714</v>
      </c>
      <c r="H93" s="98" t="n">
        <v>0.285714285714286</v>
      </c>
    </row>
    <row r="94" customFormat="false" ht="14.25" hidden="false" customHeight="false" outlineLevel="0" collapsed="false">
      <c r="B94" s="33" t="s">
        <v>314</v>
      </c>
      <c r="C94" s="33" t="s">
        <v>194</v>
      </c>
      <c r="D94" s="33" t="n">
        <v>0</v>
      </c>
      <c r="E94" s="33" t="n">
        <v>5</v>
      </c>
      <c r="F94" s="33" t="n">
        <v>5</v>
      </c>
      <c r="G94" s="54" t="n">
        <v>1</v>
      </c>
      <c r="H94" s="98" t="n">
        <v>0</v>
      </c>
    </row>
    <row r="95" customFormat="false" ht="14.25" hidden="false" customHeight="false" outlineLevel="0" collapsed="false">
      <c r="B95" s="33" t="s">
        <v>315</v>
      </c>
      <c r="C95" s="33" t="s">
        <v>195</v>
      </c>
      <c r="D95" s="33" t="n">
        <v>15</v>
      </c>
      <c r="E95" s="33" t="n">
        <v>54</v>
      </c>
      <c r="F95" s="33" t="n">
        <v>69</v>
      </c>
      <c r="G95" s="54" t="n">
        <v>0.782608695652174</v>
      </c>
      <c r="H95" s="98" t="n">
        <v>0.217391304347826</v>
      </c>
    </row>
    <row r="96" customFormat="false" ht="14.25" hidden="false" customHeight="false" outlineLevel="0" collapsed="false">
      <c r="B96" s="33" t="s">
        <v>316</v>
      </c>
      <c r="C96" s="33" t="s">
        <v>196</v>
      </c>
      <c r="D96" s="33" t="n">
        <v>15</v>
      </c>
      <c r="E96" s="33" t="n">
        <v>71</v>
      </c>
      <c r="F96" s="33" t="n">
        <v>86</v>
      </c>
      <c r="G96" s="54" t="n">
        <v>0.825581395348837</v>
      </c>
      <c r="H96" s="98" t="n">
        <v>0.174418604651163</v>
      </c>
    </row>
    <row r="97" customFormat="false" ht="14.25" hidden="false" customHeight="false" outlineLevel="0" collapsed="false">
      <c r="B97" s="33" t="s">
        <v>317</v>
      </c>
      <c r="C97" s="33" t="s">
        <v>197</v>
      </c>
      <c r="D97" s="33" t="n">
        <v>28</v>
      </c>
      <c r="E97" s="33" t="n">
        <v>86</v>
      </c>
      <c r="F97" s="33" t="n">
        <v>114</v>
      </c>
      <c r="G97" s="54" t="n">
        <v>0.754385964912281</v>
      </c>
      <c r="H97" s="98" t="n">
        <v>0.245614035087719</v>
      </c>
    </row>
    <row r="98" customFormat="false" ht="14.25" hidden="false" customHeight="false" outlineLevel="0" collapsed="false">
      <c r="B98" s="33" t="s">
        <v>318</v>
      </c>
      <c r="C98" s="33" t="s">
        <v>198</v>
      </c>
      <c r="D98" s="33" t="n">
        <v>13</v>
      </c>
      <c r="E98" s="33" t="n">
        <v>39</v>
      </c>
      <c r="F98" s="33" t="n">
        <v>52</v>
      </c>
      <c r="G98" s="54" t="n">
        <v>0.75</v>
      </c>
      <c r="H98" s="98" t="n">
        <v>0.25</v>
      </c>
    </row>
    <row r="99" customFormat="false" ht="14.25" hidden="false" customHeight="false" outlineLevel="0" collapsed="false">
      <c r="B99" s="33" t="s">
        <v>319</v>
      </c>
      <c r="C99" s="33" t="s">
        <v>199</v>
      </c>
      <c r="D99" s="33" t="n">
        <v>12</v>
      </c>
      <c r="E99" s="33" t="n">
        <v>65</v>
      </c>
      <c r="F99" s="33" t="n">
        <v>77</v>
      </c>
      <c r="G99" s="54" t="n">
        <v>0.844155844155844</v>
      </c>
      <c r="H99" s="98" t="n">
        <v>0.155844155844156</v>
      </c>
    </row>
    <row r="100" customFormat="false" ht="14.25" hidden="false" customHeight="false" outlineLevel="0" collapsed="false">
      <c r="B100" s="33" t="s">
        <v>320</v>
      </c>
      <c r="C100" s="33" t="s">
        <v>200</v>
      </c>
      <c r="D100" s="33" t="s">
        <v>227</v>
      </c>
      <c r="E100" s="33" t="n">
        <v>16</v>
      </c>
      <c r="F100" s="33" t="n">
        <v>19</v>
      </c>
      <c r="G100" s="54" t="n">
        <v>0.842105263157895</v>
      </c>
      <c r="H100" s="98" t="n">
        <v>0.157894736842105</v>
      </c>
    </row>
    <row r="101" customFormat="false" ht="14.25" hidden="false" customHeight="false" outlineLevel="0" collapsed="false">
      <c r="B101" s="33" t="s">
        <v>321</v>
      </c>
      <c r="C101" s="33" t="s">
        <v>201</v>
      </c>
      <c r="D101" s="33" t="s">
        <v>227</v>
      </c>
      <c r="E101" s="33" t="n">
        <v>13</v>
      </c>
      <c r="F101" s="33" t="n">
        <v>16</v>
      </c>
      <c r="G101" s="54" t="n">
        <v>0.8125</v>
      </c>
      <c r="H101" s="98" t="n">
        <v>0.1875</v>
      </c>
    </row>
    <row r="102" customFormat="false" ht="14.25" hidden="false" customHeight="false" outlineLevel="0" collapsed="false">
      <c r="B102" s="33" t="s">
        <v>322</v>
      </c>
      <c r="C102" s="33" t="s">
        <v>202</v>
      </c>
      <c r="D102" s="33" t="n">
        <v>0</v>
      </c>
      <c r="E102" s="33" t="n">
        <v>5</v>
      </c>
      <c r="F102" s="33" t="n">
        <v>5</v>
      </c>
      <c r="G102" s="54" t="n">
        <v>1</v>
      </c>
      <c r="H102" s="98" t="n">
        <v>0</v>
      </c>
    </row>
    <row r="103" customFormat="false" ht="14.25" hidden="false" customHeight="false" outlineLevel="0" collapsed="false">
      <c r="B103" s="33" t="s">
        <v>323</v>
      </c>
      <c r="C103" s="33" t="s">
        <v>203</v>
      </c>
      <c r="D103" s="33" t="s">
        <v>227</v>
      </c>
      <c r="E103" s="33" t="n">
        <v>23</v>
      </c>
      <c r="F103" s="33" t="n">
        <v>26</v>
      </c>
      <c r="G103" s="54" t="n">
        <v>0.884615384615385</v>
      </c>
      <c r="H103" s="98" t="n">
        <v>0.115384615384615</v>
      </c>
    </row>
    <row r="104" customFormat="false" ht="14.25" hidden="false" customHeight="false" outlineLevel="0" collapsed="false">
      <c r="B104" s="33" t="s">
        <v>324</v>
      </c>
      <c r="C104" s="33" t="s">
        <v>204</v>
      </c>
      <c r="D104" s="33" t="n">
        <v>0</v>
      </c>
      <c r="E104" s="33" t="n">
        <v>0</v>
      </c>
      <c r="F104" s="33" t="n">
        <v>0</v>
      </c>
      <c r="G104" s="98" t="n">
        <v>0</v>
      </c>
      <c r="H104" s="98" t="n">
        <v>0</v>
      </c>
    </row>
    <row r="105" customFormat="false" ht="33" hidden="false" customHeight="true" outlineLevel="0" collapsed="false">
      <c r="B105" s="101" t="s">
        <v>325</v>
      </c>
      <c r="C105" s="101"/>
      <c r="D105" s="101"/>
      <c r="E105" s="101"/>
      <c r="F105" s="101"/>
      <c r="G105" s="101"/>
      <c r="H105" s="101"/>
    </row>
    <row r="106" customFormat="false" ht="14.25" hidden="false" customHeight="false" outlineLevel="0" collapsed="false">
      <c r="B106" s="70" t="s">
        <v>9</v>
      </c>
      <c r="C106" s="70"/>
      <c r="G106" s="102"/>
      <c r="H106" s="102"/>
    </row>
    <row r="107" customFormat="false" ht="14.25" hidden="false" customHeight="false" outlineLevel="0" collapsed="false">
      <c r="B107" s="70" t="s">
        <v>326</v>
      </c>
      <c r="C107" s="70"/>
    </row>
  </sheetData>
  <mergeCells count="1">
    <mergeCell ref="B105:H10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7" activeCellId="0" sqref="A17"/>
    </sheetView>
  </sheetViews>
  <sheetFormatPr defaultColWidth="11.453125" defaultRowHeight="12.75" zeroHeight="false" outlineLevelRow="0" outlineLevelCol="0"/>
  <cols>
    <col collapsed="false" customWidth="true" hidden="false" outlineLevel="0" max="1" min="1" style="1" width="37.18"/>
    <col collapsed="false" customWidth="true" hidden="false" outlineLevel="0" max="7" min="2" style="1" width="15.73"/>
    <col collapsed="false" customWidth="false" hidden="false" outlineLevel="0" max="16384" min="8" style="1" width="11.45"/>
  </cols>
  <sheetData>
    <row r="2" customFormat="false" ht="12.75" hidden="false" customHeight="false" outlineLevel="0" collapsed="false">
      <c r="A2" s="13" t="s">
        <v>11</v>
      </c>
    </row>
    <row r="4" customFormat="false" ht="39" hidden="false" customHeight="true" outlineLevel="0" collapsed="false">
      <c r="A4" s="14"/>
      <c r="B4" s="15" t="s">
        <v>12</v>
      </c>
      <c r="C4" s="15" t="s">
        <v>13</v>
      </c>
      <c r="D4" s="15" t="s">
        <v>14</v>
      </c>
      <c r="E4" s="15" t="s">
        <v>15</v>
      </c>
      <c r="F4" s="15" t="s">
        <v>16</v>
      </c>
      <c r="G4" s="15" t="s">
        <v>17</v>
      </c>
    </row>
    <row r="5" customFormat="false" ht="12" hidden="false" customHeight="true" outlineLevel="0" collapsed="false">
      <c r="A5" s="14" t="s">
        <v>18</v>
      </c>
      <c r="B5" s="14" t="n">
        <v>450</v>
      </c>
      <c r="C5" s="16" t="n">
        <v>14041208</v>
      </c>
      <c r="D5" s="14" t="n">
        <v>449</v>
      </c>
      <c r="E5" s="10" t="n">
        <v>13963395</v>
      </c>
      <c r="F5" s="17" t="n">
        <f aca="false">(B5/C5)*100000</f>
        <v>3.20485245998777</v>
      </c>
      <c r="G5" s="17" t="n">
        <f aca="false">(D5/E5)*100000</f>
        <v>3.21555037295729</v>
      </c>
    </row>
    <row r="6" customFormat="false" ht="12" hidden="false" customHeight="true" outlineLevel="0" collapsed="false">
      <c r="A6" s="14" t="s">
        <v>19</v>
      </c>
      <c r="B6" s="14" t="n">
        <v>203</v>
      </c>
      <c r="C6" s="16" t="n">
        <v>4537176</v>
      </c>
      <c r="D6" s="14" t="n">
        <v>202</v>
      </c>
      <c r="E6" s="10" t="n">
        <v>4514559</v>
      </c>
      <c r="F6" s="17" t="n">
        <f aca="false">(B6/C6)*100000</f>
        <v>4.47414867750336</v>
      </c>
      <c r="G6" s="17" t="n">
        <f aca="false">(D6/E6)*100000</f>
        <v>4.47441267242271</v>
      </c>
    </row>
    <row r="7" customFormat="false" ht="12" hidden="false" customHeight="true" outlineLevel="0" collapsed="false">
      <c r="A7" s="14" t="s">
        <v>20</v>
      </c>
      <c r="B7" s="14" t="n">
        <v>246</v>
      </c>
      <c r="C7" s="16" t="n">
        <v>4311214</v>
      </c>
      <c r="D7" s="14" t="n">
        <v>244</v>
      </c>
      <c r="E7" s="10" t="n">
        <v>4191485</v>
      </c>
      <c r="F7" s="17" t="n">
        <f aca="false">(B7/C7)*100000</f>
        <v>5.7060493865533</v>
      </c>
      <c r="G7" s="17" t="n">
        <f aca="false">(D7/E7)*100000</f>
        <v>5.82132585467919</v>
      </c>
    </row>
    <row r="8" customFormat="false" ht="12" hidden="false" customHeight="true" outlineLevel="0" collapsed="false">
      <c r="A8" s="14" t="s">
        <v>21</v>
      </c>
      <c r="B8" s="14" t="n">
        <v>162</v>
      </c>
      <c r="C8" s="16" t="n">
        <v>3424058</v>
      </c>
      <c r="D8" s="14" t="n">
        <v>162</v>
      </c>
      <c r="E8" s="10" t="n">
        <v>3277499</v>
      </c>
      <c r="F8" s="17" t="n">
        <f aca="false">(B8/C8)*100000</f>
        <v>4.73122826774547</v>
      </c>
      <c r="G8" s="17" t="n">
        <f aca="false">(D8/E8)*100000</f>
        <v>4.94279327011236</v>
      </c>
    </row>
    <row r="9" customFormat="false" ht="12" hidden="false" customHeight="true" outlineLevel="0" collapsed="false">
      <c r="A9" s="14" t="s">
        <v>22</v>
      </c>
      <c r="B9" s="14" t="n">
        <v>227</v>
      </c>
      <c r="C9" s="16" t="n">
        <v>4460942</v>
      </c>
      <c r="D9" s="14" t="n">
        <v>216</v>
      </c>
      <c r="E9" s="10" t="n">
        <v>4080017</v>
      </c>
      <c r="F9" s="17" t="n">
        <f aca="false">(B9/C9)*100000</f>
        <v>5.08861132917666</v>
      </c>
      <c r="G9" s="17" t="n">
        <f aca="false">(D9/E9)*100000</f>
        <v>5.29409558832721</v>
      </c>
    </row>
    <row r="10" customFormat="false" ht="12" hidden="false" customHeight="true" outlineLevel="0" collapsed="false">
      <c r="A10" s="14" t="s">
        <v>23</v>
      </c>
      <c r="B10" s="14" t="n">
        <v>259</v>
      </c>
      <c r="C10" s="16" t="n">
        <v>5166441</v>
      </c>
      <c r="D10" s="14" t="n">
        <v>251</v>
      </c>
      <c r="E10" s="10" t="n">
        <v>5004452</v>
      </c>
      <c r="F10" s="17" t="n">
        <f aca="false">(B10/C10)*100000</f>
        <v>5.01312218604645</v>
      </c>
      <c r="G10" s="17" t="n">
        <f aca="false">(D10/E10)*100000</f>
        <v>5.01553416837648</v>
      </c>
    </row>
    <row r="11" s="18" customFormat="true" ht="12" hidden="false" customHeight="true" outlineLevel="0" collapsed="false">
      <c r="A11" s="14" t="s">
        <v>24</v>
      </c>
      <c r="B11" s="14" t="n">
        <v>243</v>
      </c>
      <c r="C11" s="16" t="n">
        <v>3921967</v>
      </c>
      <c r="D11" s="14" t="n">
        <v>215</v>
      </c>
      <c r="E11" s="10" t="n">
        <v>2900054</v>
      </c>
      <c r="F11" s="17" t="n">
        <f aca="false">(B11/C11)*100000</f>
        <v>6.19587059248586</v>
      </c>
      <c r="G11" s="17" t="n">
        <f aca="false">(D11/E11)*100000</f>
        <v>7.41365505607827</v>
      </c>
      <c r="H11" s="1"/>
    </row>
    <row r="12" customFormat="false" ht="12" hidden="false" customHeight="true" outlineLevel="0" collapsed="false">
      <c r="A12" s="14" t="s">
        <v>25</v>
      </c>
      <c r="B12" s="14" t="n">
        <v>1119</v>
      </c>
      <c r="C12" s="16" t="n">
        <v>17474018</v>
      </c>
      <c r="D12" s="14" t="n">
        <v>1104</v>
      </c>
      <c r="E12" s="10" t="n">
        <v>17220580</v>
      </c>
      <c r="F12" s="17" t="n">
        <f aca="false">(B12/C12)*100000</f>
        <v>6.40379333476708</v>
      </c>
      <c r="G12" s="17" t="n">
        <f aca="false">(D12/E12)*100000</f>
        <v>6.41093389421262</v>
      </c>
    </row>
    <row r="13" customFormat="false" ht="12" hidden="false" customHeight="true" outlineLevel="0" collapsed="false">
      <c r="A13" s="14" t="s">
        <v>26</v>
      </c>
      <c r="B13" s="14" t="n">
        <v>941</v>
      </c>
      <c r="C13" s="16" t="n">
        <v>11013774</v>
      </c>
      <c r="D13" s="14" t="n">
        <v>941</v>
      </c>
      <c r="E13" s="10" t="n">
        <v>11013774</v>
      </c>
      <c r="F13" s="17" t="n">
        <f aca="false">(B13/C13)*100000</f>
        <v>8.54384700466888</v>
      </c>
      <c r="G13" s="17" t="n">
        <f aca="false">(D13/E13)*100000</f>
        <v>8.54384700466888</v>
      </c>
    </row>
    <row r="14" customFormat="false" ht="12.75" hidden="false" customHeight="false" outlineLevel="0" collapsed="false">
      <c r="A14" s="14" t="s">
        <v>27</v>
      </c>
      <c r="B14" s="14" t="n">
        <v>3850</v>
      </c>
      <c r="C14" s="16" t="n">
        <v>68350798</v>
      </c>
      <c r="D14" s="14" t="n">
        <v>3784</v>
      </c>
      <c r="E14" s="10" t="n">
        <v>66165815</v>
      </c>
      <c r="F14" s="17" t="n">
        <f aca="false">(B14/C14)*100000</f>
        <v>5.63270673152931</v>
      </c>
      <c r="G14" s="17" t="n">
        <f aca="false">(D14/E14)*100000</f>
        <v>5.71896529952816</v>
      </c>
    </row>
    <row r="15" customFormat="false" ht="12" hidden="false" customHeight="true" outlineLevel="0" collapsed="false">
      <c r="A15" s="19"/>
      <c r="B15" s="19"/>
      <c r="C15" s="20"/>
      <c r="D15" s="19"/>
      <c r="E15" s="21"/>
      <c r="F15" s="22"/>
      <c r="G15" s="22"/>
    </row>
    <row r="16" customFormat="false" ht="31.5" hidden="false" customHeight="true" outlineLevel="0" collapsed="false">
      <c r="A16" s="23" t="s">
        <v>28</v>
      </c>
      <c r="B16" s="23"/>
      <c r="C16" s="23"/>
      <c r="D16" s="23"/>
      <c r="E16" s="23"/>
      <c r="F16" s="23"/>
      <c r="G16" s="23"/>
    </row>
    <row r="17" customFormat="false" ht="12.75" hidden="false" customHeight="false" outlineLevel="0" collapsed="false">
      <c r="A17" s="1" t="s">
        <v>9</v>
      </c>
    </row>
    <row r="18" customFormat="false" ht="12.75" hidden="false" customHeight="false" outlineLevel="0" collapsed="false">
      <c r="A18" s="1" t="s">
        <v>29</v>
      </c>
    </row>
  </sheetData>
  <mergeCells count="1">
    <mergeCell ref="A16:G1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F23"/>
  <sheetViews>
    <sheetView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A20" activeCellId="0" sqref="A20"/>
    </sheetView>
  </sheetViews>
  <sheetFormatPr defaultColWidth="11.453125" defaultRowHeight="12.75" zeroHeight="false" outlineLevelRow="0" outlineLevelCol="0"/>
  <cols>
    <col collapsed="false" customWidth="true" hidden="false" outlineLevel="0" max="1" min="1" style="1" width="32.54"/>
    <col collapsed="false" customWidth="false" hidden="false" outlineLevel="0" max="3" min="2" style="1" width="11.45"/>
    <col collapsed="false" customWidth="true" hidden="false" outlineLevel="0" max="6" min="4" style="1" width="16"/>
    <col collapsed="false" customWidth="false" hidden="false" outlineLevel="0" max="16384" min="7" style="1" width="11.45"/>
  </cols>
  <sheetData>
    <row r="2" customFormat="false" ht="24.75" hidden="false" customHeight="true" outlineLevel="0" collapsed="false">
      <c r="A2" s="24" t="s">
        <v>30</v>
      </c>
      <c r="B2" s="24"/>
      <c r="C2" s="24"/>
      <c r="D2" s="24"/>
      <c r="E2" s="24"/>
      <c r="F2" s="24"/>
    </row>
    <row r="4" customFormat="false" ht="49.95" hidden="false" customHeight="false" outlineLevel="0" collapsed="false">
      <c r="A4" s="25" t="s">
        <v>31</v>
      </c>
      <c r="B4" s="26" t="s">
        <v>32</v>
      </c>
      <c r="C4" s="26" t="s">
        <v>33</v>
      </c>
      <c r="D4" s="26" t="s">
        <v>34</v>
      </c>
      <c r="E4" s="26" t="s">
        <v>35</v>
      </c>
      <c r="F4" s="26" t="s">
        <v>36</v>
      </c>
    </row>
    <row r="5" customFormat="false" ht="12.75" hidden="false" customHeight="false" outlineLevel="0" collapsed="false">
      <c r="A5" s="14" t="s">
        <v>37</v>
      </c>
      <c r="B5" s="14" t="n">
        <v>7</v>
      </c>
      <c r="C5" s="11" t="n">
        <f aca="false">B5/D5*100000</f>
        <v>1.96913521207586</v>
      </c>
      <c r="D5" s="10" t="n">
        <v>355486</v>
      </c>
      <c r="E5" s="10" t="n">
        <v>183109</v>
      </c>
      <c r="F5" s="11" t="n">
        <f aca="false">B5/E5*100000</f>
        <v>3.8228596082115</v>
      </c>
    </row>
    <row r="6" customFormat="false" ht="12.75" hidden="false" customHeight="false" outlineLevel="0" collapsed="false">
      <c r="A6" s="14" t="s">
        <v>38</v>
      </c>
      <c r="B6" s="14" t="n">
        <v>66</v>
      </c>
      <c r="C6" s="11" t="n">
        <f aca="false">B6/D6*100000</f>
        <v>3.02061846705444</v>
      </c>
      <c r="D6" s="27" t="n">
        <v>2184983</v>
      </c>
      <c r="E6" s="10" t="n">
        <v>1184201</v>
      </c>
      <c r="F6" s="11" t="n">
        <f aca="false">B6/E6*100000</f>
        <v>5.57337816806437</v>
      </c>
    </row>
    <row r="7" customFormat="false" ht="12.75" hidden="false" customHeight="false" outlineLevel="0" collapsed="false">
      <c r="A7" s="14" t="s">
        <v>39</v>
      </c>
      <c r="B7" s="14" t="n">
        <v>119</v>
      </c>
      <c r="C7" s="11" t="n">
        <f aca="false">B7/D7*100000</f>
        <v>3.55665330281585</v>
      </c>
      <c r="D7" s="10" t="n">
        <v>3345842</v>
      </c>
      <c r="E7" s="10" t="n">
        <v>1726328</v>
      </c>
      <c r="F7" s="11" t="n">
        <f aca="false">B7/E7*100000</f>
        <v>6.89324392583565</v>
      </c>
    </row>
    <row r="8" customFormat="false" ht="12.75" hidden="false" customHeight="false" outlineLevel="0" collapsed="false">
      <c r="A8" s="14" t="s">
        <v>40</v>
      </c>
      <c r="B8" s="14" t="n">
        <v>120</v>
      </c>
      <c r="C8" s="11" t="n">
        <f aca="false">B8/D8*100000</f>
        <v>4.28163144430133</v>
      </c>
      <c r="D8" s="10" t="n">
        <v>2802670</v>
      </c>
      <c r="E8" s="10" t="n">
        <v>1433201</v>
      </c>
      <c r="F8" s="11" t="n">
        <f aca="false">B8/E8*100000</f>
        <v>8.3728660529821</v>
      </c>
    </row>
    <row r="9" customFormat="false" ht="12.75" hidden="false" customHeight="false" outlineLevel="0" collapsed="false">
      <c r="A9" s="14" t="s">
        <v>41</v>
      </c>
      <c r="B9" s="14" t="n">
        <v>185</v>
      </c>
      <c r="C9" s="11" t="n">
        <f aca="false">B9/D9*100000</f>
        <v>5.36329822547306</v>
      </c>
      <c r="D9" s="10" t="n">
        <v>3449370</v>
      </c>
      <c r="E9" s="10" t="n">
        <v>1769832</v>
      </c>
      <c r="F9" s="11" t="n">
        <f aca="false">B9/E9*100000</f>
        <v>10.4529695473921</v>
      </c>
    </row>
    <row r="10" customFormat="false" ht="12.75" hidden="false" customHeight="false" outlineLevel="0" collapsed="false">
      <c r="A10" s="14" t="s">
        <v>42</v>
      </c>
      <c r="B10" s="14" t="n">
        <v>200</v>
      </c>
      <c r="C10" s="11" t="n">
        <f aca="false">B10/D10*100000</f>
        <v>5.11881276304299</v>
      </c>
      <c r="D10" s="10" t="n">
        <v>3907156</v>
      </c>
      <c r="E10" s="10" t="n">
        <v>1997922</v>
      </c>
      <c r="F10" s="11" t="n">
        <f aca="false">B10/E10*100000</f>
        <v>10.0104008064379</v>
      </c>
    </row>
    <row r="11" customFormat="false" ht="12.75" hidden="false" customHeight="false" outlineLevel="0" collapsed="false">
      <c r="A11" s="14" t="s">
        <v>43</v>
      </c>
      <c r="B11" s="14" t="n">
        <v>241</v>
      </c>
      <c r="C11" s="11" t="n">
        <f aca="false">B11/D11*100000</f>
        <v>4.61777825467143</v>
      </c>
      <c r="D11" s="28" t="n">
        <v>5218960</v>
      </c>
      <c r="E11" s="10" t="n">
        <v>2719134</v>
      </c>
      <c r="F11" s="11" t="n">
        <f aca="false">B11/E11*100000</f>
        <v>8.86311597736632</v>
      </c>
    </row>
    <row r="12" customFormat="false" ht="12.75" hidden="false" customHeight="false" outlineLevel="0" collapsed="false">
      <c r="A12" s="14" t="s">
        <v>44</v>
      </c>
      <c r="B12" s="14" t="n">
        <v>263</v>
      </c>
      <c r="C12" s="11" t="n">
        <f aca="false">B12/D12*100000</f>
        <v>10.1660938736335</v>
      </c>
      <c r="D12" s="10" t="n">
        <v>2587031</v>
      </c>
      <c r="E12" s="10" t="n">
        <v>1330321</v>
      </c>
      <c r="F12" s="11" t="n">
        <f aca="false">B12/E12*100000</f>
        <v>19.7696646147809</v>
      </c>
    </row>
    <row r="13" customFormat="false" ht="12.75" hidden="false" customHeight="false" outlineLevel="0" collapsed="false">
      <c r="A13" s="14" t="s">
        <v>45</v>
      </c>
      <c r="B13" s="14" t="n">
        <v>264</v>
      </c>
      <c r="C13" s="11" t="n">
        <f aca="false">B13/D13*100000</f>
        <v>4.74531840187742</v>
      </c>
      <c r="D13" s="10" t="n">
        <v>5563378</v>
      </c>
      <c r="E13" s="10" t="n">
        <v>2844651</v>
      </c>
      <c r="F13" s="11" t="n">
        <f aca="false">B13/E13*100000</f>
        <v>9.28057607066737</v>
      </c>
    </row>
    <row r="14" customFormat="false" ht="12.75" hidden="false" customHeight="false" outlineLevel="0" collapsed="false">
      <c r="A14" s="14" t="s">
        <v>46</v>
      </c>
      <c r="B14" s="14" t="n">
        <v>281</v>
      </c>
      <c r="C14" s="11" t="n">
        <f aca="false">B14/D14*100000</f>
        <v>4.58801502713705</v>
      </c>
      <c r="D14" s="10" t="n">
        <v>6124653</v>
      </c>
      <c r="E14" s="10" t="n">
        <v>3160920</v>
      </c>
      <c r="F14" s="11" t="n">
        <f aca="false">B14/E14*100000</f>
        <v>8.88981688875391</v>
      </c>
    </row>
    <row r="15" customFormat="false" ht="12.75" hidden="false" customHeight="false" outlineLevel="0" collapsed="false">
      <c r="A15" s="14" t="s">
        <v>47</v>
      </c>
      <c r="B15" s="14" t="n">
        <v>286</v>
      </c>
      <c r="C15" s="11" t="n">
        <f aca="false">B15/D15*100000</f>
        <v>4.77287617857499</v>
      </c>
      <c r="D15" s="10" t="n">
        <v>5992194</v>
      </c>
      <c r="E15" s="10" t="n">
        <v>3081900</v>
      </c>
      <c r="F15" s="11" t="n">
        <f aca="false">B15/E15*100000</f>
        <v>9.27998961679483</v>
      </c>
    </row>
    <row r="16" customFormat="false" ht="12.75" hidden="false" customHeight="false" outlineLevel="0" collapsed="false">
      <c r="A16" s="14" t="s">
        <v>48</v>
      </c>
      <c r="B16" s="14" t="n">
        <v>363</v>
      </c>
      <c r="C16" s="11" t="n">
        <f aca="false">B16/D16*100000</f>
        <v>5.90200621060147</v>
      </c>
      <c r="D16" s="10" t="n">
        <v>6150451</v>
      </c>
      <c r="E16" s="10" t="n">
        <v>3180597</v>
      </c>
      <c r="F16" s="11" t="n">
        <f aca="false">B16/E16*100000</f>
        <v>11.4129517194414</v>
      </c>
    </row>
    <row r="17" customFormat="false" ht="12.75" hidden="false" customHeight="false" outlineLevel="0" collapsed="false">
      <c r="A17" s="14" t="s">
        <v>49</v>
      </c>
      <c r="B17" s="14" t="n">
        <v>442</v>
      </c>
      <c r="C17" s="11" t="n">
        <f aca="false">B17/D17*100000</f>
        <v>5.38659349999031</v>
      </c>
      <c r="D17" s="10" t="n">
        <v>8205557</v>
      </c>
      <c r="E17" s="10" t="n">
        <v>4202233</v>
      </c>
      <c r="F17" s="11" t="n">
        <f aca="false">B17/E17*100000</f>
        <v>10.518217338258</v>
      </c>
    </row>
    <row r="18" customFormat="false" ht="12.75" hidden="false" customHeight="false" outlineLevel="0" collapsed="false">
      <c r="A18" s="14" t="s">
        <v>50</v>
      </c>
      <c r="B18" s="14" t="n">
        <v>1013</v>
      </c>
      <c r="C18" s="11" t="n">
        <f aca="false">B18/D18*100000</f>
        <v>8.12801535930121</v>
      </c>
      <c r="D18" s="10" t="n">
        <v>12463067</v>
      </c>
      <c r="E18" s="10" t="n">
        <v>6430612</v>
      </c>
      <c r="F18" s="11" t="n">
        <f aca="false">B18/E18*100000</f>
        <v>15.7527774961388</v>
      </c>
    </row>
    <row r="19" customFormat="false" ht="12.75" hidden="false" customHeight="false" outlineLevel="0" collapsed="false">
      <c r="A19" s="29" t="s">
        <v>16</v>
      </c>
      <c r="B19" s="11" t="n">
        <f aca="false">SUM(B5:B18)</f>
        <v>3850</v>
      </c>
      <c r="C19" s="11" t="n">
        <f aca="false">B19/D19*100000</f>
        <v>5.63270673152931</v>
      </c>
      <c r="D19" s="10" t="n">
        <f aca="false">SUM(D5:D18)</f>
        <v>68350798</v>
      </c>
      <c r="E19" s="10" t="n">
        <v>35244961</v>
      </c>
      <c r="F19" s="11" t="n">
        <f aca="false">B19/E19*100000</f>
        <v>10.9235473405688</v>
      </c>
    </row>
    <row r="20" customFormat="false" ht="26.25" hidden="false" customHeight="true" outlineLevel="0" collapsed="false">
      <c r="A20" s="30" t="s">
        <v>51</v>
      </c>
      <c r="B20" s="31"/>
      <c r="C20" s="31"/>
      <c r="D20" s="31"/>
      <c r="E20" s="31"/>
      <c r="F20" s="31"/>
    </row>
    <row r="21" customFormat="false" ht="12.75" hidden="false" customHeight="false" outlineLevel="0" collapsed="false">
      <c r="A21" s="1" t="s">
        <v>52</v>
      </c>
    </row>
    <row r="22" customFormat="false" ht="12.75" hidden="false" customHeight="false" outlineLevel="0" collapsed="false">
      <c r="A22" s="1" t="s">
        <v>9</v>
      </c>
    </row>
    <row r="23" customFormat="false" ht="12.75" hidden="false" customHeight="false" outlineLevel="0" collapsed="false">
      <c r="A23" s="1" t="s">
        <v>53</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I2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17" activeCellId="0" sqref="B17"/>
    </sheetView>
  </sheetViews>
  <sheetFormatPr defaultColWidth="11.453125" defaultRowHeight="14.25" zeroHeight="false" outlineLevelRow="0" outlineLevelCol="0"/>
  <cols>
    <col collapsed="false" customWidth="true" hidden="false" outlineLevel="0" max="1" min="1" style="32" width="4.09"/>
    <col collapsed="false" customWidth="true" hidden="false" outlineLevel="0" max="2" min="2" style="32" width="80.63"/>
    <col collapsed="false" customWidth="false" hidden="false" outlineLevel="0" max="16384" min="3" style="32" width="11.45"/>
  </cols>
  <sheetData>
    <row r="2" customFormat="false" ht="14.25" hidden="false" customHeight="false" outlineLevel="0" collapsed="false">
      <c r="B2" s="2" t="s">
        <v>54</v>
      </c>
    </row>
    <row r="4" customFormat="false" ht="14.25" hidden="false" customHeight="false" outlineLevel="0" collapsed="false">
      <c r="B4" s="33"/>
      <c r="C4" s="34" t="n">
        <v>2024</v>
      </c>
      <c r="D4" s="34"/>
      <c r="E4" s="35" t="n">
        <v>2025</v>
      </c>
      <c r="F4" s="35"/>
    </row>
    <row r="5" customFormat="false" ht="14.25" hidden="false" customHeight="false" outlineLevel="0" collapsed="false">
      <c r="B5" s="33"/>
      <c r="C5" s="34" t="s">
        <v>55</v>
      </c>
      <c r="D5" s="34" t="s">
        <v>56</v>
      </c>
      <c r="E5" s="35" t="s">
        <v>55</v>
      </c>
      <c r="F5" s="35" t="s">
        <v>57</v>
      </c>
    </row>
    <row r="6" customFormat="false" ht="14.25" hidden="false" customHeight="false" outlineLevel="0" collapsed="false">
      <c r="B6" s="36" t="s">
        <v>58</v>
      </c>
      <c r="C6" s="37" t="n">
        <v>2454</v>
      </c>
      <c r="D6" s="38" t="n">
        <f aca="false">C6/$C$15*100</f>
        <v>74.2960944595822</v>
      </c>
      <c r="E6" s="39" t="n">
        <v>2854</v>
      </c>
      <c r="F6" s="40" t="n">
        <f aca="false">E6/$E$15*100</f>
        <v>74.1298701298701</v>
      </c>
    </row>
    <row r="7" customFormat="false" ht="14.25" hidden="false" customHeight="false" outlineLevel="0" collapsed="false">
      <c r="B7" s="36" t="s">
        <v>59</v>
      </c>
      <c r="C7" s="37" t="n">
        <v>101</v>
      </c>
      <c r="D7" s="38" t="n">
        <f aca="false">C7/$C$15*100</f>
        <v>3.05782621858916</v>
      </c>
      <c r="E7" s="39" t="n">
        <v>126</v>
      </c>
      <c r="F7" s="40" t="n">
        <f aca="false">E7/$E$15*100</f>
        <v>3.27272727272727</v>
      </c>
    </row>
    <row r="8" customFormat="false" ht="14.25" hidden="false" customHeight="false" outlineLevel="0" collapsed="false">
      <c r="B8" s="41" t="s">
        <v>60</v>
      </c>
      <c r="C8" s="42" t="n">
        <v>279</v>
      </c>
      <c r="D8" s="43" t="n">
        <f aca="false">C8/$C$15*100</f>
        <v>8.44686648501362</v>
      </c>
      <c r="E8" s="39" t="n">
        <v>330</v>
      </c>
      <c r="F8" s="40" t="n">
        <f aca="false">E8/$E$15*100</f>
        <v>8.57142857142857</v>
      </c>
    </row>
    <row r="9" customFormat="false" ht="14.25" hidden="false" customHeight="false" outlineLevel="0" collapsed="false">
      <c r="B9" s="36" t="s">
        <v>61</v>
      </c>
      <c r="C9" s="37" t="n">
        <v>36</v>
      </c>
      <c r="D9" s="38" t="n">
        <f aca="false">C9/$C$15*100</f>
        <v>1.08991825613079</v>
      </c>
      <c r="E9" s="39" t="n">
        <v>66</v>
      </c>
      <c r="F9" s="40" t="n">
        <f aca="false">E9/$E$15*100</f>
        <v>1.71428571428571</v>
      </c>
    </row>
    <row r="10" customFormat="false" ht="14.25" hidden="false" customHeight="false" outlineLevel="0" collapsed="false">
      <c r="B10" s="36" t="s">
        <v>62</v>
      </c>
      <c r="C10" s="37" t="n">
        <v>84</v>
      </c>
      <c r="D10" s="38" t="n">
        <f aca="false">C10/$C$15*100</f>
        <v>2.54314259763851</v>
      </c>
      <c r="E10" s="39" t="n">
        <v>75</v>
      </c>
      <c r="F10" s="40" t="n">
        <f aca="false">E10/$E$15*100</f>
        <v>1.94805194805195</v>
      </c>
    </row>
    <row r="11" customFormat="false" ht="14.25" hidden="false" customHeight="false" outlineLevel="0" collapsed="false">
      <c r="B11" s="36" t="s">
        <v>63</v>
      </c>
      <c r="C11" s="37" t="n">
        <v>90</v>
      </c>
      <c r="D11" s="38" t="n">
        <f aca="false">C11/$C$15*100</f>
        <v>2.72479564032698</v>
      </c>
      <c r="E11" s="39" t="n">
        <v>117</v>
      </c>
      <c r="F11" s="40" t="n">
        <f aca="false">E11/$E$15*100</f>
        <v>3.03896103896104</v>
      </c>
    </row>
    <row r="12" customFormat="false" ht="14.25" hidden="false" customHeight="false" outlineLevel="0" collapsed="false">
      <c r="B12" s="36" t="s">
        <v>64</v>
      </c>
      <c r="C12" s="37" t="n">
        <v>89</v>
      </c>
      <c r="D12" s="38" t="n">
        <f aca="false">C12/$C$15*100</f>
        <v>2.69452013321223</v>
      </c>
      <c r="E12" s="39" t="n">
        <v>84</v>
      </c>
      <c r="F12" s="40" t="n">
        <f aca="false">E12/$E$15*100</f>
        <v>2.18181818181818</v>
      </c>
      <c r="I12" s="44"/>
    </row>
    <row r="13" s="45" customFormat="true" ht="14.25" hidden="false" customHeight="false" outlineLevel="0" collapsed="false">
      <c r="B13" s="41" t="s">
        <v>65</v>
      </c>
      <c r="C13" s="42" t="n">
        <v>153</v>
      </c>
      <c r="D13" s="43" t="n">
        <f aca="false">C13/$C$15*100</f>
        <v>4.63215258855586</v>
      </c>
      <c r="E13" s="46" t="n">
        <v>187</v>
      </c>
      <c r="F13" s="47" t="n">
        <f aca="false">E13/$E$15*100</f>
        <v>4.85714285714286</v>
      </c>
    </row>
    <row r="14" customFormat="false" ht="14.25" hidden="false" customHeight="false" outlineLevel="0" collapsed="false">
      <c r="B14" s="48" t="s">
        <v>66</v>
      </c>
      <c r="C14" s="37" t="n">
        <v>17</v>
      </c>
      <c r="D14" s="38" t="n">
        <f aca="false">C14/$C$15*100</f>
        <v>0.514683620950651</v>
      </c>
      <c r="E14" s="39" t="n">
        <v>11</v>
      </c>
      <c r="F14" s="49" t="n">
        <f aca="false">E14/$E$15*100</f>
        <v>0.285714285714286</v>
      </c>
    </row>
    <row r="15" customFormat="false" ht="14.25" hidden="false" customHeight="false" outlineLevel="0" collapsed="false">
      <c r="B15" s="50" t="s">
        <v>5</v>
      </c>
      <c r="C15" s="37" t="n">
        <f aca="false">SUM(C6:C14)</f>
        <v>3303</v>
      </c>
      <c r="D15" s="38" t="n">
        <v>100</v>
      </c>
      <c r="E15" s="39" t="n">
        <f aca="false">SUM(E6:E14)</f>
        <v>3850</v>
      </c>
      <c r="F15" s="40" t="n">
        <v>100</v>
      </c>
    </row>
    <row r="16" customFormat="false" ht="25.5" hidden="false" customHeight="true" outlineLevel="0" collapsed="false">
      <c r="B16" s="30" t="s">
        <v>67</v>
      </c>
      <c r="C16" s="1"/>
      <c r="D16" s="1"/>
    </row>
    <row r="17" customFormat="false" ht="14.25" hidden="false" customHeight="false" outlineLevel="0" collapsed="false">
      <c r="B17" s="30" t="s">
        <v>68</v>
      </c>
      <c r="C17" s="1"/>
      <c r="D17" s="1"/>
    </row>
    <row r="18" customFormat="false" ht="14.25" hidden="false" customHeight="false" outlineLevel="0" collapsed="false">
      <c r="B18" s="30" t="s">
        <v>9</v>
      </c>
      <c r="C18" s="1"/>
      <c r="D18" s="1"/>
    </row>
    <row r="19" customFormat="false" ht="14.25" hidden="false" customHeight="false" outlineLevel="0" collapsed="false">
      <c r="B19" s="30" t="s">
        <v>69</v>
      </c>
      <c r="C19" s="1"/>
      <c r="D19" s="1"/>
    </row>
    <row r="22" customFormat="false" ht="14.25" hidden="false" customHeight="false" outlineLevel="0" collapsed="false">
      <c r="G22" s="51"/>
      <c r="H22" s="51"/>
      <c r="I22" s="44"/>
    </row>
  </sheetData>
  <mergeCells count="3">
    <mergeCell ref="B4:B5"/>
    <mergeCell ref="C4:D4"/>
    <mergeCell ref="E4:F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3" activeCellId="0" sqref="B13"/>
    </sheetView>
  </sheetViews>
  <sheetFormatPr defaultColWidth="11.453125" defaultRowHeight="14.25" zeroHeight="false" outlineLevelRow="0" outlineLevelCol="0"/>
  <cols>
    <col collapsed="false" customWidth="true" hidden="false" outlineLevel="0" max="1" min="1" style="32" width="3.27"/>
    <col collapsed="false" customWidth="true" hidden="false" outlineLevel="0" max="2" min="2" style="32" width="42"/>
    <col collapsed="false" customWidth="true" hidden="false" outlineLevel="0" max="3" min="3" style="32" width="19.45"/>
    <col collapsed="false" customWidth="true" hidden="false" outlineLevel="0" max="4" min="4" style="32" width="21.09"/>
    <col collapsed="false" customWidth="true" hidden="false" outlineLevel="0" max="5" min="5" style="32" width="16.73"/>
    <col collapsed="false" customWidth="false" hidden="false" outlineLevel="0" max="16384" min="6" style="32" width="11.45"/>
  </cols>
  <sheetData>
    <row r="2" customFormat="false" ht="14.25" hidden="false" customHeight="false" outlineLevel="0" collapsed="false">
      <c r="B2" s="2" t="s">
        <v>70</v>
      </c>
    </row>
    <row r="3" customFormat="false" ht="14.25" hidden="false" customHeight="false" outlineLevel="0" collapsed="false">
      <c r="B3" s="52"/>
    </row>
    <row r="4" customFormat="false" ht="15" hidden="false" customHeight="true" outlineLevel="0" collapsed="false">
      <c r="B4" s="53" t="s">
        <v>71</v>
      </c>
      <c r="C4" s="4" t="s">
        <v>2</v>
      </c>
      <c r="D4" s="4" t="s">
        <v>3</v>
      </c>
      <c r="E4" s="1"/>
    </row>
    <row r="5" customFormat="false" ht="14.25" hidden="false" customHeight="false" outlineLevel="0" collapsed="false">
      <c r="B5" s="53" t="s">
        <v>72</v>
      </c>
      <c r="C5" s="54" t="n">
        <v>0.0772946859903382</v>
      </c>
      <c r="D5" s="54" t="n">
        <v>0.364329268292683</v>
      </c>
      <c r="E5" s="1"/>
    </row>
    <row r="6" customFormat="false" ht="14.25" hidden="false" customHeight="false" outlineLevel="0" collapsed="false">
      <c r="B6" s="53" t="s">
        <v>73</v>
      </c>
      <c r="C6" s="54" t="n">
        <v>0.413526570048309</v>
      </c>
      <c r="D6" s="54" t="n">
        <v>0.353658536585366</v>
      </c>
      <c r="E6" s="1"/>
    </row>
    <row r="7" customFormat="false" ht="14.25" hidden="false" customHeight="false" outlineLevel="0" collapsed="false">
      <c r="B7" s="53" t="s">
        <v>74</v>
      </c>
      <c r="C7" s="54" t="n">
        <v>0.29951690821256</v>
      </c>
      <c r="D7" s="54" t="n">
        <v>0.166158536585366</v>
      </c>
      <c r="E7" s="1"/>
    </row>
    <row r="8" customFormat="false" ht="14.25" hidden="false" customHeight="false" outlineLevel="0" collapsed="false">
      <c r="B8" s="53" t="s">
        <v>75</v>
      </c>
      <c r="C8" s="54" t="n">
        <v>0.163285024154589</v>
      </c>
      <c r="D8" s="54" t="n">
        <v>0.0899390243902439</v>
      </c>
      <c r="E8" s="1"/>
    </row>
    <row r="9" customFormat="false" ht="14.25" hidden="false" customHeight="false" outlineLevel="0" collapsed="false">
      <c r="B9" s="53" t="s">
        <v>76</v>
      </c>
      <c r="C9" s="54" t="n">
        <v>0.0463768115942029</v>
      </c>
      <c r="D9" s="54" t="n">
        <v>0.0259146341463415</v>
      </c>
      <c r="E9" s="1"/>
    </row>
    <row r="10" customFormat="false" ht="14.25" hidden="false" customHeight="false" outlineLevel="0" collapsed="false">
      <c r="B10" s="55"/>
      <c r="C10" s="56"/>
      <c r="D10" s="56"/>
      <c r="E10" s="1"/>
    </row>
    <row r="11" customFormat="false" ht="14.25" hidden="false" customHeight="false" outlineLevel="0" collapsed="false">
      <c r="B11" s="36" t="s">
        <v>77</v>
      </c>
      <c r="C11" s="54" t="n">
        <v>0.0270531400966184</v>
      </c>
      <c r="D11" s="54" t="n">
        <v>0.160060975609756</v>
      </c>
      <c r="E11" s="1"/>
    </row>
    <row r="12" customFormat="false" ht="14.25" hidden="false" customHeight="false" outlineLevel="0" collapsed="false">
      <c r="B12" s="19"/>
      <c r="C12" s="57"/>
      <c r="D12" s="57"/>
      <c r="E12" s="1"/>
    </row>
    <row r="13" customFormat="false" ht="14.25" hidden="false" customHeight="false" outlineLevel="0" collapsed="false">
      <c r="B13" s="30" t="s">
        <v>67</v>
      </c>
      <c r="C13" s="1"/>
      <c r="D13" s="1"/>
      <c r="E13" s="1"/>
    </row>
    <row r="14" customFormat="false" ht="19.5" hidden="false" customHeight="true" outlineLevel="0" collapsed="false">
      <c r="B14" s="30" t="s">
        <v>78</v>
      </c>
      <c r="C14" s="58"/>
      <c r="D14" s="58"/>
      <c r="E14" s="1"/>
    </row>
    <row r="15" customFormat="false" ht="14.25" hidden="false" customHeight="false" outlineLevel="0" collapsed="false">
      <c r="B15" s="30" t="s">
        <v>79</v>
      </c>
      <c r="C15" s="1"/>
      <c r="D15" s="1"/>
      <c r="E15" s="1"/>
    </row>
    <row r="16" customFormat="false" ht="14.25" hidden="false" customHeight="false" outlineLevel="0" collapsed="false">
      <c r="B16" s="30" t="s">
        <v>80</v>
      </c>
      <c r="C16" s="1"/>
      <c r="D16" s="1"/>
      <c r="E16" s="1"/>
    </row>
    <row r="18" customFormat="false" ht="15.75" hidden="false" customHeight="true" outlineLevel="0" collapsed="false"/>
    <row r="19" customFormat="false" ht="15" hidden="false" customHeight="true" outlineLevel="0" collapsed="false"/>
    <row r="20" customFormat="false" ht="15" hidden="false" customHeight="true" outlineLevel="0" collapsed="false"/>
    <row r="21" customFormat="false" ht="15" hidden="false" customHeight="true" outlineLevel="0" collapsed="false"/>
    <row r="22" customFormat="false" ht="15" hidden="false" customHeight="true" outlineLevel="0" collapsed="false"/>
    <row r="23" customFormat="false" ht="15" hidden="false" customHeight="true" outlineLevel="0" collapsed="false"/>
    <row r="24" customFormat="false" ht="15" hidden="false" customHeight="true" outlineLevel="0" collapsed="false"/>
    <row r="25" customFormat="false" ht="15" hidden="false" customHeight="true" outlineLevel="0" collapsed="false"/>
    <row r="26" customFormat="false" ht="15" hidden="false" customHeight="true" outlineLevel="0" collapsed="false"/>
    <row r="29" customFormat="false" ht="15" hidden="false" customHeight="true" outlineLevel="0" collapsed="false"/>
    <row r="30" customFormat="false" ht="15" hidden="false" customHeight="true" outlineLevel="0" collapsed="false"/>
    <row r="31" customFormat="false" ht="15" hidden="false" customHeight="true" outlineLevel="0" collapsed="false"/>
    <row r="32" customFormat="false" ht="15" hidden="false" customHeight="true" outlineLevel="0" collapsed="false"/>
    <row r="33" customFormat="false" ht="15" hidden="false" customHeight="true" outlineLevel="0" collapsed="false"/>
    <row r="34" customFormat="false" ht="1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7" activeCellId="0" sqref="H17"/>
    </sheetView>
  </sheetViews>
  <sheetFormatPr defaultColWidth="11.453125" defaultRowHeight="14.25" zeroHeight="false" outlineLevelRow="0" outlineLevelCol="0"/>
  <cols>
    <col collapsed="false" customWidth="true" hidden="false" outlineLevel="0" max="1" min="1" style="32" width="3.27"/>
    <col collapsed="false" customWidth="true" hidden="false" outlineLevel="0" max="2" min="2" style="32" width="28.09"/>
    <col collapsed="false" customWidth="true" hidden="false" outlineLevel="0" max="3" min="3" style="32" width="16.73"/>
    <col collapsed="false" customWidth="true" hidden="false" outlineLevel="0" max="4" min="4" style="32" width="22.82"/>
    <col collapsed="false" customWidth="true" hidden="false" outlineLevel="0" max="5" min="5" style="32" width="16.73"/>
    <col collapsed="false" customWidth="false" hidden="false" outlineLevel="0" max="16384" min="6" style="32" width="11.45"/>
  </cols>
  <sheetData>
    <row r="2" s="59" customFormat="true" ht="68.65" hidden="false" customHeight="false" outlineLevel="0" collapsed="false">
      <c r="B2" s="60" t="s">
        <v>81</v>
      </c>
    </row>
    <row r="3" customFormat="false" ht="14.25" hidden="false" customHeight="false" outlineLevel="0" collapsed="false">
      <c r="B3" s="52"/>
    </row>
    <row r="4" customFormat="false" ht="15" hidden="false" customHeight="true" outlineLevel="0" collapsed="false">
      <c r="B4" s="53" t="s">
        <v>71</v>
      </c>
      <c r="C4" s="4" t="s">
        <v>2</v>
      </c>
      <c r="D4" s="4" t="s">
        <v>3</v>
      </c>
    </row>
    <row r="5" customFormat="false" ht="14.25" hidden="false" customHeight="false" outlineLevel="0" collapsed="false">
      <c r="B5" s="53" t="s">
        <v>72</v>
      </c>
      <c r="C5" s="61" t="n">
        <v>0.0626086956521739</v>
      </c>
      <c r="D5" s="61" t="n">
        <v>0.160839160839161</v>
      </c>
    </row>
    <row r="6" customFormat="false" ht="14.25" hidden="false" customHeight="false" outlineLevel="0" collapsed="false">
      <c r="B6" s="53" t="s">
        <v>73</v>
      </c>
      <c r="C6" s="61" t="n">
        <v>0.253913043478261</v>
      </c>
      <c r="D6" s="61" t="n">
        <v>0.22027972027972</v>
      </c>
    </row>
    <row r="7" customFormat="false" ht="14.25" hidden="false" customHeight="false" outlineLevel="0" collapsed="false">
      <c r="B7" s="53" t="s">
        <v>74</v>
      </c>
      <c r="C7" s="61" t="n">
        <v>0.356521739130435</v>
      </c>
      <c r="D7" s="61" t="n">
        <v>0.314685314685315</v>
      </c>
    </row>
    <row r="8" customFormat="false" ht="14.25" hidden="false" customHeight="false" outlineLevel="0" collapsed="false">
      <c r="B8" s="53" t="s">
        <v>75</v>
      </c>
      <c r="C8" s="61" t="n">
        <v>0.219130434782609</v>
      </c>
      <c r="D8" s="61" t="n">
        <v>0.241258741258741</v>
      </c>
    </row>
    <row r="9" customFormat="false" ht="14.25" hidden="false" customHeight="false" outlineLevel="0" collapsed="false">
      <c r="B9" s="53" t="s">
        <v>76</v>
      </c>
      <c r="C9" s="61" t="n">
        <v>0.107826086956522</v>
      </c>
      <c r="D9" s="61" t="n">
        <v>0.0629370629370629</v>
      </c>
    </row>
    <row r="10" customFormat="false" ht="14.25" hidden="false" customHeight="false" outlineLevel="0" collapsed="false">
      <c r="B10" s="62"/>
      <c r="C10" s="1"/>
      <c r="D10" s="1"/>
    </row>
    <row r="11" customFormat="false" ht="14.25" hidden="false" customHeight="false" outlineLevel="0" collapsed="false">
      <c r="A11" s="30"/>
      <c r="B11" s="30" t="s">
        <v>67</v>
      </c>
      <c r="C11" s="1"/>
      <c r="D11" s="1"/>
    </row>
    <row r="12" customFormat="false" ht="14.25" hidden="false" customHeight="false" outlineLevel="0" collapsed="false">
      <c r="A12" s="30"/>
      <c r="B12" s="30" t="s">
        <v>82</v>
      </c>
      <c r="C12" s="1"/>
      <c r="D12" s="1"/>
    </row>
    <row r="13" customFormat="false" ht="14.25" hidden="false" customHeight="false" outlineLevel="0" collapsed="false">
      <c r="A13" s="30"/>
      <c r="B13" s="30" t="s">
        <v>9</v>
      </c>
      <c r="C13" s="1"/>
      <c r="D13" s="1"/>
    </row>
    <row r="14" customFormat="false" ht="14.25" hidden="false" customHeight="false" outlineLevel="0" collapsed="false">
      <c r="A14" s="30"/>
      <c r="B14" s="30" t="s">
        <v>83</v>
      </c>
    </row>
    <row r="15" customFormat="false" ht="14.25" hidden="false" customHeight="false" outlineLevel="0" collapsed="false">
      <c r="A15" s="30"/>
      <c r="B15" s="30"/>
    </row>
    <row r="16" customFormat="false" ht="15.75" hidden="false" customHeight="true" outlineLevel="0" collapsed="false">
      <c r="C16" s="32" t="s">
        <v>84</v>
      </c>
    </row>
    <row r="17" customFormat="false" ht="15" hidden="false" customHeight="true" outlineLevel="0" collapsed="false"/>
    <row r="18" customFormat="false" ht="15" hidden="false" customHeight="true" outlineLevel="0" collapsed="false"/>
    <row r="19" customFormat="false" ht="15" hidden="false" customHeight="true" outlineLevel="0" collapsed="false"/>
    <row r="20" customFormat="false" ht="15" hidden="false" customHeight="true" outlineLevel="0" collapsed="false"/>
    <row r="21" customFormat="false" ht="15" hidden="false" customHeight="true" outlineLevel="0" collapsed="false">
      <c r="C21" s="63"/>
    </row>
    <row r="22" customFormat="false" ht="15" hidden="false" customHeight="true" outlineLevel="0" collapsed="false">
      <c r="C22" s="64"/>
    </row>
    <row r="23" customFormat="false" ht="14.25" hidden="false" customHeight="false" outlineLevel="0" collapsed="false">
      <c r="C23" s="64"/>
    </row>
    <row r="24" customFormat="false" ht="14.25" hidden="false" customHeight="false" outlineLevel="0" collapsed="false">
      <c r="C24" s="64"/>
    </row>
    <row r="25" customFormat="false" ht="14.25" hidden="false" customHeight="false" outlineLevel="0" collapsed="false">
      <c r="C25" s="64"/>
    </row>
    <row r="26" customFormat="false" ht="15" hidden="false" customHeight="true" outlineLevel="0" collapsed="false">
      <c r="C26" s="64"/>
    </row>
    <row r="27" customFormat="false" ht="15" hidden="false" customHeight="true" outlineLevel="0" collapsed="false">
      <c r="C27" s="64"/>
    </row>
    <row r="28" customFormat="false" ht="15" hidden="false" customHeight="true" outlineLevel="0" collapsed="false"/>
    <row r="29" customFormat="false" ht="15" hidden="false" customHeight="true" outlineLevel="0" collapsed="false"/>
    <row r="30" customFormat="false" ht="15" hidden="false" customHeight="true" outlineLevel="0" collapsed="false">
      <c r="G30" s="44"/>
    </row>
    <row r="31" customFormat="false" ht="15" hidden="false" customHeight="true" outlineLevel="0" collapsed="false"/>
    <row r="32" customFormat="false" ht="1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C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11.453125" defaultRowHeight="14.25" zeroHeight="false" outlineLevelRow="0" outlineLevelCol="0"/>
  <cols>
    <col collapsed="false" customWidth="true" hidden="false" outlineLevel="0" max="1" min="1" style="32" width="3.54"/>
    <col collapsed="false" customWidth="true" hidden="false" outlineLevel="0" max="2" min="2" style="32" width="64.09"/>
    <col collapsed="false" customWidth="false" hidden="false" outlineLevel="0" max="7" min="3" style="32" width="11.45"/>
    <col collapsed="false" customWidth="true" hidden="false" outlineLevel="0" max="8" min="8" style="32" width="10"/>
    <col collapsed="false" customWidth="true" hidden="false" outlineLevel="0" max="9" min="9" style="32" width="37.45"/>
    <col collapsed="false" customWidth="false" hidden="false" outlineLevel="0" max="16384" min="10" style="32" width="11.45"/>
  </cols>
  <sheetData>
    <row r="2" customFormat="false" ht="23.85" hidden="false" customHeight="false" outlineLevel="0" collapsed="false">
      <c r="B2" s="60" t="s">
        <v>85</v>
      </c>
    </row>
    <row r="4" customFormat="false" ht="15" hidden="false" customHeight="true" outlineLevel="0" collapsed="false">
      <c r="B4" s="36"/>
      <c r="C4" s="65" t="s">
        <v>86</v>
      </c>
    </row>
    <row r="5" customFormat="false" ht="20.85" hidden="false" customHeight="false" outlineLevel="0" collapsed="false">
      <c r="B5" s="48" t="s">
        <v>87</v>
      </c>
      <c r="C5" s="33" t="n">
        <v>85</v>
      </c>
    </row>
    <row r="6" customFormat="false" ht="20.85" hidden="false" customHeight="false" outlineLevel="0" collapsed="false">
      <c r="B6" s="48" t="s">
        <v>88</v>
      </c>
      <c r="C6" s="33" t="n">
        <v>73</v>
      </c>
    </row>
    <row r="7" customFormat="false" ht="14.25" hidden="false" customHeight="false" outlineLevel="0" collapsed="false">
      <c r="B7" s="36" t="s">
        <v>89</v>
      </c>
      <c r="C7" s="66" t="n">
        <v>74</v>
      </c>
    </row>
    <row r="8" customFormat="false" ht="14.25" hidden="false" customHeight="false" outlineLevel="0" collapsed="false">
      <c r="B8" s="55"/>
      <c r="C8" s="67"/>
    </row>
    <row r="9" customFormat="false" ht="14.25" hidden="false" customHeight="false" outlineLevel="0" collapsed="false">
      <c r="B9" s="36" t="s">
        <v>90</v>
      </c>
      <c r="C9" s="33" t="n">
        <v>1620</v>
      </c>
    </row>
    <row r="10" customFormat="false" ht="14.25" hidden="false" customHeight="false" outlineLevel="0" collapsed="false">
      <c r="B10" s="1"/>
      <c r="C10" s="68"/>
    </row>
    <row r="11" customFormat="false" ht="14.25" hidden="false" customHeight="false" outlineLevel="0" collapsed="false">
      <c r="B11" s="48" t="s">
        <v>91</v>
      </c>
      <c r="C11" s="69" t="n">
        <v>0.14320987654321</v>
      </c>
    </row>
    <row r="12" customFormat="false" ht="14.25" hidden="false" customHeight="false" outlineLevel="0" collapsed="false">
      <c r="B12" s="1"/>
      <c r="C12" s="1"/>
    </row>
    <row r="13" customFormat="false" ht="14.25" hidden="false" customHeight="false" outlineLevel="0" collapsed="false">
      <c r="B13" s="70" t="s">
        <v>92</v>
      </c>
      <c r="C13" s="1"/>
    </row>
    <row r="14" customFormat="false" ht="14.25" hidden="false" customHeight="false" outlineLevel="0" collapsed="false">
      <c r="B14" s="70" t="s">
        <v>69</v>
      </c>
      <c r="C14" s="1"/>
    </row>
    <row r="16" customFormat="false" ht="1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17"/>
  <sheetViews>
    <sheetView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B24" activeCellId="0" sqref="B24"/>
    </sheetView>
  </sheetViews>
  <sheetFormatPr defaultColWidth="11.453125" defaultRowHeight="14.25" zeroHeight="false" outlineLevelRow="0" outlineLevelCol="0"/>
  <cols>
    <col collapsed="false" customWidth="true" hidden="false" outlineLevel="0" max="1" min="1" style="32" width="4.82"/>
    <col collapsed="false" customWidth="true" hidden="false" outlineLevel="0" max="2" min="2" style="32" width="51.54"/>
    <col collapsed="false" customWidth="false" hidden="false" outlineLevel="0" max="16384" min="3" style="32" width="11.45"/>
  </cols>
  <sheetData>
    <row r="2" customFormat="false" ht="35.05" hidden="false" customHeight="false" outlineLevel="0" collapsed="false">
      <c r="B2" s="60" t="s">
        <v>93</v>
      </c>
    </row>
    <row r="3" customFormat="false" ht="14.25" hidden="false" customHeight="false" outlineLevel="0" collapsed="false">
      <c r="B3" s="71"/>
    </row>
    <row r="4" customFormat="false" ht="30" hidden="false" customHeight="true" outlineLevel="0" collapsed="false">
      <c r="B4" s="4"/>
      <c r="C4" s="4" t="s">
        <v>94</v>
      </c>
      <c r="D4" s="4" t="s">
        <v>95</v>
      </c>
    </row>
    <row r="5" customFormat="false" ht="15" hidden="false" customHeight="true" outlineLevel="0" collapsed="false">
      <c r="B5" s="53" t="s">
        <v>96</v>
      </c>
      <c r="C5" s="72" t="n">
        <v>11</v>
      </c>
      <c r="D5" s="73" t="n">
        <f aca="false">C5/$C$14*100</f>
        <v>0.736771600803751</v>
      </c>
      <c r="E5" s="64"/>
    </row>
    <row r="6" customFormat="false" ht="15" hidden="false" customHeight="true" outlineLevel="0" collapsed="false">
      <c r="B6" s="53" t="s">
        <v>19</v>
      </c>
      <c r="C6" s="72" t="n">
        <v>6</v>
      </c>
      <c r="D6" s="73" t="n">
        <f aca="false">C6/$C$14*100</f>
        <v>0.401875418620228</v>
      </c>
      <c r="E6" s="64"/>
    </row>
    <row r="7" customFormat="false" ht="15" hidden="false" customHeight="true" outlineLevel="0" collapsed="false">
      <c r="B7" s="53" t="s">
        <v>20</v>
      </c>
      <c r="C7" s="72" t="n">
        <v>9</v>
      </c>
      <c r="D7" s="73" t="n">
        <f aca="false">C7/$C$14*100</f>
        <v>0.602813127930342</v>
      </c>
      <c r="E7" s="64"/>
    </row>
    <row r="8" customFormat="false" ht="15" hidden="false" customHeight="true" outlineLevel="0" collapsed="false">
      <c r="B8" s="53" t="s">
        <v>21</v>
      </c>
      <c r="C8" s="72" t="n">
        <v>21</v>
      </c>
      <c r="D8" s="73" t="n">
        <f aca="false">C8/$C$14*100</f>
        <v>1.4065639651708</v>
      </c>
      <c r="E8" s="64"/>
    </row>
    <row r="9" customFormat="false" ht="15" hidden="false" customHeight="true" outlineLevel="0" collapsed="false">
      <c r="B9" s="53" t="s">
        <v>22</v>
      </c>
      <c r="C9" s="72" t="n">
        <v>82</v>
      </c>
      <c r="D9" s="73" t="n">
        <f aca="false">C9/$C$14*100</f>
        <v>5.49229738780978</v>
      </c>
      <c r="E9" s="64"/>
    </row>
    <row r="10" customFormat="false" ht="15" hidden="false" customHeight="true" outlineLevel="0" collapsed="false">
      <c r="B10" s="53" t="s">
        <v>23</v>
      </c>
      <c r="C10" s="72" t="n">
        <v>123</v>
      </c>
      <c r="D10" s="73" t="n">
        <f aca="false">C10/$C$14*100</f>
        <v>8.23844608171467</v>
      </c>
      <c r="E10" s="64"/>
    </row>
    <row r="11" customFormat="false" ht="15" hidden="false" customHeight="true" outlineLevel="0" collapsed="false">
      <c r="B11" s="53" t="s">
        <v>24</v>
      </c>
      <c r="C11" s="72" t="n">
        <v>99</v>
      </c>
      <c r="D11" s="73" t="n">
        <f aca="false">C11/$C$14*100</f>
        <v>6.63094440723376</v>
      </c>
      <c r="E11" s="64"/>
    </row>
    <row r="12" customFormat="false" ht="15" hidden="false" customHeight="true" outlineLevel="0" collapsed="false">
      <c r="B12" s="53" t="s">
        <v>25</v>
      </c>
      <c r="C12" s="72" t="n">
        <v>475</v>
      </c>
      <c r="D12" s="73" t="n">
        <f aca="false">C12/$C$14*100</f>
        <v>31.8151373074347</v>
      </c>
      <c r="E12" s="64"/>
    </row>
    <row r="13" customFormat="false" ht="15" hidden="false" customHeight="true" outlineLevel="0" collapsed="false">
      <c r="B13" s="36" t="s">
        <v>26</v>
      </c>
      <c r="C13" s="72" t="n">
        <v>667</v>
      </c>
      <c r="D13" s="73" t="n">
        <f aca="false">C13/$C$14*100</f>
        <v>44.675150703282</v>
      </c>
      <c r="E13" s="64"/>
    </row>
    <row r="14" customFormat="false" ht="15" hidden="false" customHeight="true" outlineLevel="0" collapsed="false">
      <c r="B14" s="36" t="s">
        <v>5</v>
      </c>
      <c r="C14" s="74" t="n">
        <f aca="false">SUM(C5:C13)</f>
        <v>1493</v>
      </c>
      <c r="D14" s="33" t="n">
        <f aca="false">C14/$C$14*100</f>
        <v>100</v>
      </c>
      <c r="E14" s="64"/>
    </row>
    <row r="15" customFormat="false" ht="15" hidden="false" customHeight="true" outlineLevel="0" collapsed="false">
      <c r="B15" s="19"/>
      <c r="C15" s="75"/>
      <c r="D15" s="19"/>
      <c r="E15" s="64"/>
    </row>
    <row r="16" customFormat="false" ht="15" hidden="false" customHeight="true" outlineLevel="0" collapsed="false">
      <c r="B16" s="76" t="s">
        <v>97</v>
      </c>
      <c r="C16" s="1"/>
      <c r="D16" s="1"/>
    </row>
    <row r="17" customFormat="false" ht="15" hidden="false" customHeight="true" outlineLevel="0" collapsed="false">
      <c r="B17" s="77" t="s">
        <v>98</v>
      </c>
      <c r="C17" s="1"/>
      <c r="D17" s="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1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2" activeCellId="0" sqref="I12"/>
    </sheetView>
  </sheetViews>
  <sheetFormatPr defaultColWidth="11.453125" defaultRowHeight="14.25" zeroHeight="false" outlineLevelRow="0" outlineLevelCol="0"/>
  <cols>
    <col collapsed="false" customWidth="true" hidden="false" outlineLevel="0" max="1" min="1" style="32" width="4"/>
    <col collapsed="false" customWidth="true" hidden="false" outlineLevel="0" max="2" min="2" style="32" width="20.82"/>
    <col collapsed="false" customWidth="true" hidden="false" outlineLevel="0" max="3" min="3" style="32" width="25.09"/>
    <col collapsed="false" customWidth="true" hidden="false" outlineLevel="0" max="5" min="4" style="32" width="16.82"/>
    <col collapsed="false" customWidth="false" hidden="false" outlineLevel="0" max="6" min="6" style="32" width="11.45"/>
    <col collapsed="false" customWidth="true" hidden="false" outlineLevel="0" max="7" min="7" style="32" width="19.82"/>
    <col collapsed="false" customWidth="false" hidden="false" outlineLevel="0" max="16379" min="8" style="32" width="11.45"/>
    <col collapsed="false" customWidth="true" hidden="false" outlineLevel="0" max="16384" min="16380" style="32" width="11.54"/>
  </cols>
  <sheetData>
    <row r="1" customFormat="false" ht="14.25" hidden="false" customHeight="false" outlineLevel="0" collapsed="false">
      <c r="F1" s="45"/>
    </row>
    <row r="2" customFormat="false" ht="41.25" hidden="false" customHeight="true" outlineLevel="0" collapsed="false">
      <c r="B2" s="78" t="s">
        <v>99</v>
      </c>
      <c r="C2" s="78"/>
      <c r="D2" s="78"/>
      <c r="E2" s="78"/>
      <c r="F2" s="78"/>
      <c r="G2" s="78"/>
    </row>
    <row r="3" customFormat="false" ht="14.25" hidden="false" customHeight="false" outlineLevel="0" collapsed="false">
      <c r="F3" s="45"/>
    </row>
    <row r="4" customFormat="false" ht="57.45" hidden="false" customHeight="false" outlineLevel="0" collapsed="false">
      <c r="B4" s="79" t="s">
        <v>100</v>
      </c>
      <c r="C4" s="79" t="s">
        <v>101</v>
      </c>
      <c r="D4" s="79" t="s">
        <v>102</v>
      </c>
      <c r="E4" s="80" t="s">
        <v>103</v>
      </c>
      <c r="F4" s="26" t="s">
        <v>104</v>
      </c>
      <c r="G4" s="79" t="s">
        <v>105</v>
      </c>
      <c r="H4" s="81"/>
    </row>
    <row r="5" customFormat="false" ht="14.25" hidden="false" customHeight="false" outlineLevel="0" collapsed="false">
      <c r="B5" s="82" t="n">
        <v>1</v>
      </c>
      <c r="C5" s="82" t="s">
        <v>106</v>
      </c>
      <c r="D5" s="82" t="n">
        <v>128</v>
      </c>
      <c r="E5" s="40" t="n">
        <f aca="false">D5/8</f>
        <v>16</v>
      </c>
      <c r="F5" s="83" t="n">
        <v>694945</v>
      </c>
      <c r="G5" s="47" t="n">
        <f aca="false">(E5/F5)*100000</f>
        <v>2.30234047298707</v>
      </c>
      <c r="H5" s="84"/>
    </row>
    <row r="6" customFormat="false" ht="14.25" hidden="false" customHeight="false" outlineLevel="0" collapsed="false">
      <c r="B6" s="82" t="n">
        <v>2</v>
      </c>
      <c r="C6" s="82" t="s">
        <v>107</v>
      </c>
      <c r="D6" s="82" t="n">
        <v>69</v>
      </c>
      <c r="E6" s="40" t="n">
        <f aca="false">D6/8</f>
        <v>8.625</v>
      </c>
      <c r="F6" s="83" t="n">
        <v>534380</v>
      </c>
      <c r="G6" s="47" t="n">
        <f aca="false">(E6/F6)*100000</f>
        <v>1.61401998577791</v>
      </c>
    </row>
    <row r="7" customFormat="false" ht="14.25" hidden="false" customHeight="false" outlineLevel="0" collapsed="false">
      <c r="B7" s="82" t="n">
        <v>3</v>
      </c>
      <c r="C7" s="82" t="s">
        <v>108</v>
      </c>
      <c r="D7" s="82" t="n">
        <v>91</v>
      </c>
      <c r="E7" s="40" t="n">
        <f aca="false">D7/8</f>
        <v>11.375</v>
      </c>
      <c r="F7" s="83" t="n">
        <v>341713</v>
      </c>
      <c r="G7" s="47" t="n">
        <f aca="false">(E7/F7)*100000</f>
        <v>3.32881687263874</v>
      </c>
      <c r="H7" s="60"/>
    </row>
    <row r="8" customFormat="false" ht="14.25" hidden="false" customHeight="false" outlineLevel="0" collapsed="false">
      <c r="B8" s="82" t="n">
        <v>4</v>
      </c>
      <c r="C8" s="82" t="s">
        <v>109</v>
      </c>
      <c r="D8" s="82" t="n">
        <v>34</v>
      </c>
      <c r="E8" s="40" t="n">
        <f aca="false">D8/8</f>
        <v>4.25</v>
      </c>
      <c r="F8" s="83" t="n">
        <v>172385</v>
      </c>
      <c r="G8" s="47" t="n">
        <f aca="false">(E8/F8)*100000</f>
        <v>2.46541172375787</v>
      </c>
    </row>
    <row r="9" customFormat="false" ht="14.25" hidden="false" customHeight="false" outlineLevel="0" collapsed="false">
      <c r="B9" s="82" t="n">
        <v>5</v>
      </c>
      <c r="C9" s="82" t="s">
        <v>110</v>
      </c>
      <c r="D9" s="82" t="n">
        <v>41</v>
      </c>
      <c r="E9" s="40" t="n">
        <f aca="false">D9/8</f>
        <v>5.125</v>
      </c>
      <c r="F9" s="83" t="n">
        <v>147756</v>
      </c>
      <c r="G9" s="47" t="n">
        <f aca="false">(E9/F9)*100000</f>
        <v>3.46855626844257</v>
      </c>
    </row>
    <row r="10" customFormat="false" ht="14.25" hidden="false" customHeight="false" outlineLevel="0" collapsed="false">
      <c r="B10" s="82" t="n">
        <v>6</v>
      </c>
      <c r="C10" s="82" t="s">
        <v>111</v>
      </c>
      <c r="D10" s="82" t="n">
        <v>289</v>
      </c>
      <c r="E10" s="40" t="n">
        <f aca="false">D10/8</f>
        <v>36.125</v>
      </c>
      <c r="F10" s="83" t="n">
        <v>1142503</v>
      </c>
      <c r="G10" s="47" t="n">
        <f aca="false">(E10/F10)*100000</f>
        <v>3.16191729912307</v>
      </c>
    </row>
    <row r="11" customFormat="false" ht="14.25" hidden="false" customHeight="false" outlineLevel="0" collapsed="false">
      <c r="B11" s="82" t="n">
        <v>7</v>
      </c>
      <c r="C11" s="82" t="s">
        <v>112</v>
      </c>
      <c r="D11" s="82" t="n">
        <v>38</v>
      </c>
      <c r="E11" s="40" t="n">
        <f aca="false">D11/8</f>
        <v>4.75</v>
      </c>
      <c r="F11" s="83" t="n">
        <v>342599</v>
      </c>
      <c r="G11" s="47" t="n">
        <f aca="false">(E11/F11)*100000</f>
        <v>1.3864605559269</v>
      </c>
    </row>
    <row r="12" customFormat="false" ht="14.25" hidden="false" customHeight="false" outlineLevel="0" collapsed="false">
      <c r="B12" s="82" t="n">
        <v>8</v>
      </c>
      <c r="C12" s="82" t="s">
        <v>113</v>
      </c>
      <c r="D12" s="82" t="n">
        <v>38</v>
      </c>
      <c r="E12" s="40" t="n">
        <f aca="false">D12/8</f>
        <v>4.75</v>
      </c>
      <c r="F12" s="83" t="n">
        <v>271604</v>
      </c>
      <c r="G12" s="47" t="n">
        <f aca="false">(E12/F12)*100000</f>
        <v>1.74886967791343</v>
      </c>
    </row>
    <row r="13" customFormat="false" ht="14.25" hidden="false" customHeight="false" outlineLevel="0" collapsed="false">
      <c r="B13" s="82" t="n">
        <v>9</v>
      </c>
      <c r="C13" s="82" t="s">
        <v>114</v>
      </c>
      <c r="D13" s="82" t="n">
        <v>19</v>
      </c>
      <c r="E13" s="40" t="n">
        <f aca="false">D13/8</f>
        <v>2.375</v>
      </c>
      <c r="F13" s="83" t="n">
        <v>159684</v>
      </c>
      <c r="G13" s="47" t="n">
        <f aca="false">(E13/F13)*100000</f>
        <v>1.48731244207309</v>
      </c>
    </row>
    <row r="14" customFormat="false" ht="14.25" hidden="false" customHeight="false" outlineLevel="0" collapsed="false">
      <c r="B14" s="82" t="n">
        <v>10</v>
      </c>
      <c r="C14" s="82" t="s">
        <v>115</v>
      </c>
      <c r="D14" s="82" t="n">
        <v>101</v>
      </c>
      <c r="E14" s="40" t="n">
        <f aca="false">D14/8</f>
        <v>12.625</v>
      </c>
      <c r="F14" s="83" t="n">
        <v>317296</v>
      </c>
      <c r="G14" s="47" t="n">
        <f aca="false">(E14/F14)*100000</f>
        <v>3.97893449649539</v>
      </c>
    </row>
    <row r="15" customFormat="false" ht="14.25" hidden="false" customHeight="false" outlineLevel="0" collapsed="false">
      <c r="B15" s="82" t="n">
        <v>11</v>
      </c>
      <c r="C15" s="82" t="s">
        <v>116</v>
      </c>
      <c r="D15" s="82" t="n">
        <v>50</v>
      </c>
      <c r="E15" s="40" t="n">
        <f aca="false">D15/8</f>
        <v>6.25</v>
      </c>
      <c r="F15" s="83" t="n">
        <v>387874</v>
      </c>
      <c r="G15" s="47" t="n">
        <f aca="false">(E15/F15)*100000</f>
        <v>1.61134801507706</v>
      </c>
    </row>
    <row r="16" customFormat="false" ht="14.25" hidden="false" customHeight="false" outlineLevel="0" collapsed="false">
      <c r="B16" s="82" t="n">
        <v>12</v>
      </c>
      <c r="C16" s="82" t="s">
        <v>117</v>
      </c>
      <c r="D16" s="82" t="n">
        <v>40</v>
      </c>
      <c r="E16" s="40" t="n">
        <f aca="false">D16/8</f>
        <v>5</v>
      </c>
      <c r="F16" s="83" t="n">
        <v>289413</v>
      </c>
      <c r="G16" s="47" t="n">
        <f aca="false">(E16/F16)*100000</f>
        <v>1.72763490237135</v>
      </c>
    </row>
    <row r="17" customFormat="false" ht="14.25" hidden="false" customHeight="false" outlineLevel="0" collapsed="false">
      <c r="B17" s="82" t="n">
        <v>13</v>
      </c>
      <c r="C17" s="82" t="s">
        <v>118</v>
      </c>
      <c r="D17" s="82" t="n">
        <v>447</v>
      </c>
      <c r="E17" s="40" t="n">
        <f aca="false">D17/8</f>
        <v>55.875</v>
      </c>
      <c r="F17" s="83" t="n">
        <v>2112170</v>
      </c>
      <c r="G17" s="47" t="n">
        <f aca="false">(E17/F17)*100000</f>
        <v>2.64538365756544</v>
      </c>
    </row>
    <row r="18" customFormat="false" ht="14.25" hidden="false" customHeight="false" outlineLevel="0" collapsed="false">
      <c r="B18" s="82" t="n">
        <v>14</v>
      </c>
      <c r="C18" s="82" t="s">
        <v>119</v>
      </c>
      <c r="D18" s="82" t="n">
        <v>171</v>
      </c>
      <c r="E18" s="40" t="n">
        <f aca="false">D18/8</f>
        <v>21.375</v>
      </c>
      <c r="F18" s="83" t="n">
        <v>722979</v>
      </c>
      <c r="G18" s="47" t="n">
        <f aca="false">(E18/F18)*100000</f>
        <v>2.95651740921935</v>
      </c>
    </row>
    <row r="19" customFormat="false" ht="14.25" hidden="false" customHeight="false" outlineLevel="0" collapsed="false">
      <c r="B19" s="82" t="n">
        <v>15</v>
      </c>
      <c r="C19" s="82" t="s">
        <v>120</v>
      </c>
      <c r="D19" s="82" t="n">
        <v>39</v>
      </c>
      <c r="E19" s="40" t="n">
        <f aca="false">D19/8</f>
        <v>4.875</v>
      </c>
      <c r="F19" s="83" t="n">
        <v>148813</v>
      </c>
      <c r="G19" s="47" t="n">
        <f aca="false">(E19/F19)*100000</f>
        <v>3.27592347442764</v>
      </c>
    </row>
    <row r="20" customFormat="false" ht="14.25" hidden="false" customHeight="false" outlineLevel="0" collapsed="false">
      <c r="B20" s="82" t="n">
        <v>16</v>
      </c>
      <c r="C20" s="82" t="s">
        <v>121</v>
      </c>
      <c r="D20" s="82" t="n">
        <v>80</v>
      </c>
      <c r="E20" s="40" t="n">
        <f aca="false">D20/8</f>
        <v>10</v>
      </c>
      <c r="F20" s="83" t="n">
        <v>361286</v>
      </c>
      <c r="G20" s="47" t="n">
        <f aca="false">(E20/F20)*100000</f>
        <v>2.76789025868702</v>
      </c>
    </row>
    <row r="21" customFormat="false" ht="14.25" hidden="false" customHeight="false" outlineLevel="0" collapsed="false">
      <c r="B21" s="82" t="n">
        <v>17</v>
      </c>
      <c r="C21" s="82" t="s">
        <v>122</v>
      </c>
      <c r="D21" s="82" t="n">
        <v>244</v>
      </c>
      <c r="E21" s="40" t="n">
        <f aca="false">D21/8</f>
        <v>30.5</v>
      </c>
      <c r="F21" s="83" t="n">
        <v>688067</v>
      </c>
      <c r="G21" s="47" t="n">
        <f aca="false">(E21/F21)*100000</f>
        <v>4.43270786129839</v>
      </c>
    </row>
    <row r="22" customFormat="false" ht="14.25" hidden="false" customHeight="false" outlineLevel="0" collapsed="false">
      <c r="B22" s="82" t="n">
        <v>18</v>
      </c>
      <c r="C22" s="82" t="s">
        <v>123</v>
      </c>
      <c r="D22" s="82" t="n">
        <v>60</v>
      </c>
      <c r="E22" s="40" t="n">
        <f aca="false">D22/8</f>
        <v>7.5</v>
      </c>
      <c r="F22" s="83" t="n">
        <v>305233</v>
      </c>
      <c r="G22" s="47" t="n">
        <f aca="false">(E22/F22)*100000</f>
        <v>2.4571393001412</v>
      </c>
    </row>
    <row r="23" customFormat="false" ht="14.25" hidden="false" customHeight="false" outlineLevel="0" collapsed="false">
      <c r="B23" s="82" t="n">
        <v>19</v>
      </c>
      <c r="C23" s="82" t="s">
        <v>124</v>
      </c>
      <c r="D23" s="82" t="n">
        <v>51</v>
      </c>
      <c r="E23" s="40" t="n">
        <f aca="false">D23/8</f>
        <v>6.375</v>
      </c>
      <c r="F23" s="83" t="n">
        <v>248289</v>
      </c>
      <c r="G23" s="47" t="n">
        <f aca="false">(E23/F23)*100000</f>
        <v>2.56757246595701</v>
      </c>
    </row>
    <row r="24" customFormat="false" ht="14.25" hidden="false" customHeight="false" outlineLevel="0" collapsed="false">
      <c r="B24" s="82" t="n">
        <v>21</v>
      </c>
      <c r="C24" s="82" t="s">
        <v>125</v>
      </c>
      <c r="D24" s="82" t="n">
        <v>90</v>
      </c>
      <c r="E24" s="40" t="n">
        <f aca="false">D24/8</f>
        <v>11.25</v>
      </c>
      <c r="F24" s="83" t="n">
        <v>551336</v>
      </c>
      <c r="G24" s="47" t="n">
        <f aca="false">(E24/F24)*100000</f>
        <v>2.0404979903362</v>
      </c>
    </row>
    <row r="25" customFormat="false" ht="14.25" hidden="false" customHeight="false" outlineLevel="0" collapsed="false">
      <c r="B25" s="82" t="n">
        <v>22</v>
      </c>
      <c r="C25" s="82" t="s">
        <v>126</v>
      </c>
      <c r="D25" s="82" t="n">
        <v>125</v>
      </c>
      <c r="E25" s="40" t="n">
        <f aca="false">D25/8</f>
        <v>15.625</v>
      </c>
      <c r="F25" s="83" t="n">
        <v>629517</v>
      </c>
      <c r="G25" s="47" t="n">
        <f aca="false">(E25/F25)*100000</f>
        <v>2.48206164408586</v>
      </c>
    </row>
    <row r="26" customFormat="false" ht="14.25" hidden="false" customHeight="false" outlineLevel="0" collapsed="false">
      <c r="B26" s="82" t="n">
        <v>23</v>
      </c>
      <c r="C26" s="82" t="s">
        <v>127</v>
      </c>
      <c r="D26" s="82" t="n">
        <v>26</v>
      </c>
      <c r="E26" s="40" t="n">
        <f aca="false">D26/8</f>
        <v>3.25</v>
      </c>
      <c r="F26" s="83" t="n">
        <v>118760</v>
      </c>
      <c r="G26" s="47" t="n">
        <f aca="false">(E26/F26)*100000</f>
        <v>2.73661165375547</v>
      </c>
    </row>
    <row r="27" customFormat="false" ht="14.25" hidden="false" customHeight="false" outlineLevel="0" collapsed="false">
      <c r="B27" s="82" t="n">
        <v>24</v>
      </c>
      <c r="C27" s="82" t="s">
        <v>128</v>
      </c>
      <c r="D27" s="82" t="n">
        <v>169</v>
      </c>
      <c r="E27" s="40" t="n">
        <f aca="false">D27/8</f>
        <v>21.125</v>
      </c>
      <c r="F27" s="83" t="n">
        <v>427558</v>
      </c>
      <c r="G27" s="47" t="n">
        <f aca="false">(E27/F27)*100000</f>
        <v>4.94085013027472</v>
      </c>
    </row>
    <row r="28" customFormat="false" ht="14.25" hidden="false" customHeight="false" outlineLevel="0" collapsed="false">
      <c r="B28" s="82" t="n">
        <v>25</v>
      </c>
      <c r="C28" s="82" t="s">
        <v>129</v>
      </c>
      <c r="D28" s="82" t="n">
        <v>115</v>
      </c>
      <c r="E28" s="40" t="n">
        <f aca="false">D28/8</f>
        <v>14.375</v>
      </c>
      <c r="F28" s="83" t="n">
        <v>560477</v>
      </c>
      <c r="G28" s="47" t="n">
        <f aca="false">(E28/F28)*100000</f>
        <v>2.56477964305404</v>
      </c>
    </row>
    <row r="29" customFormat="false" ht="14.25" hidden="false" customHeight="false" outlineLevel="0" collapsed="false">
      <c r="B29" s="82" t="n">
        <v>26</v>
      </c>
      <c r="C29" s="82" t="s">
        <v>130</v>
      </c>
      <c r="D29" s="82" t="n">
        <v>118</v>
      </c>
      <c r="E29" s="40" t="n">
        <f aca="false">D29/8</f>
        <v>14.75</v>
      </c>
      <c r="F29" s="83" t="n">
        <v>536948</v>
      </c>
      <c r="G29" s="47" t="n">
        <f aca="false">(E29/F29)*100000</f>
        <v>2.74700715898001</v>
      </c>
    </row>
    <row r="30" customFormat="false" ht="14.25" hidden="false" customHeight="false" outlineLevel="0" collapsed="false">
      <c r="B30" s="82" t="n">
        <v>27</v>
      </c>
      <c r="C30" s="82" t="s">
        <v>131</v>
      </c>
      <c r="D30" s="82" t="n">
        <v>68</v>
      </c>
      <c r="E30" s="40" t="n">
        <f aca="false">D30/8</f>
        <v>8.5</v>
      </c>
      <c r="F30" s="83" t="n">
        <v>616217</v>
      </c>
      <c r="G30" s="47" t="n">
        <f aca="false">(E30/F30)*100000</f>
        <v>1.37938421043236</v>
      </c>
    </row>
    <row r="31" customFormat="false" ht="14.25" hidden="false" customHeight="false" outlineLevel="0" collapsed="false">
      <c r="B31" s="82" t="n">
        <v>28</v>
      </c>
      <c r="C31" s="82" t="s">
        <v>132</v>
      </c>
      <c r="D31" s="82" t="n">
        <v>123</v>
      </c>
      <c r="E31" s="40" t="n">
        <f aca="false">D31/8</f>
        <v>15.375</v>
      </c>
      <c r="F31" s="83" t="n">
        <v>443227</v>
      </c>
      <c r="G31" s="47" t="n">
        <f aca="false">(E31/F31)*100000</f>
        <v>3.4688771216555</v>
      </c>
    </row>
    <row r="32" customFormat="false" ht="14.25" hidden="false" customHeight="false" outlineLevel="0" collapsed="false">
      <c r="B32" s="82" t="n">
        <v>29</v>
      </c>
      <c r="C32" s="82" t="s">
        <v>133</v>
      </c>
      <c r="D32" s="82" t="n">
        <v>229</v>
      </c>
      <c r="E32" s="40" t="n">
        <f aca="false">D32/8</f>
        <v>28.625</v>
      </c>
      <c r="F32" s="83" t="n">
        <v>957671</v>
      </c>
      <c r="G32" s="47" t="n">
        <f aca="false">(E32/F32)*100000</f>
        <v>2.9890223260389</v>
      </c>
    </row>
    <row r="33" customFormat="false" ht="14.25" hidden="false" customHeight="false" outlineLevel="0" collapsed="false">
      <c r="B33" s="82" t="n">
        <v>30</v>
      </c>
      <c r="C33" s="82" t="s">
        <v>134</v>
      </c>
      <c r="D33" s="82" t="n">
        <v>119</v>
      </c>
      <c r="E33" s="40" t="n">
        <f aca="false">D33/8</f>
        <v>14.875</v>
      </c>
      <c r="F33" s="83" t="n">
        <v>784471</v>
      </c>
      <c r="G33" s="47" t="n">
        <f aca="false">(E33/F33)*100000</f>
        <v>1.8961822680507</v>
      </c>
    </row>
    <row r="34" customFormat="false" ht="14.25" hidden="false" customHeight="false" outlineLevel="0" collapsed="false">
      <c r="B34" s="82" t="n">
        <v>31</v>
      </c>
      <c r="C34" s="82" t="s">
        <v>135</v>
      </c>
      <c r="D34" s="82" t="n">
        <v>337</v>
      </c>
      <c r="E34" s="40" t="n">
        <f aca="false">D34/8</f>
        <v>42.125</v>
      </c>
      <c r="F34" s="83" t="n">
        <v>1494734</v>
      </c>
      <c r="G34" s="47" t="n">
        <f aca="false">(E34/F34)*100000</f>
        <v>2.81822718958691</v>
      </c>
    </row>
    <row r="35" customFormat="false" ht="14.25" hidden="false" customHeight="false" outlineLevel="0" collapsed="false">
      <c r="B35" s="82" t="n">
        <v>32</v>
      </c>
      <c r="C35" s="82" t="s">
        <v>136</v>
      </c>
      <c r="D35" s="82" t="n">
        <v>66</v>
      </c>
      <c r="E35" s="40" t="n">
        <f aca="false">D35/8</f>
        <v>8.25</v>
      </c>
      <c r="F35" s="83" t="n">
        <v>198955</v>
      </c>
      <c r="G35" s="47" t="n">
        <f aca="false">(E35/F35)*100000</f>
        <v>4.14666633158252</v>
      </c>
    </row>
    <row r="36" customFormat="false" ht="14.25" hidden="false" customHeight="false" outlineLevel="0" collapsed="false">
      <c r="B36" s="82" t="n">
        <v>33</v>
      </c>
      <c r="C36" s="82" t="s">
        <v>137</v>
      </c>
      <c r="D36" s="82" t="n">
        <v>382</v>
      </c>
      <c r="E36" s="40" t="n">
        <f aca="false">D36/8</f>
        <v>47.75</v>
      </c>
      <c r="F36" s="83" t="n">
        <v>1716986</v>
      </c>
      <c r="G36" s="47" t="n">
        <f aca="false">(E36/F36)*100000</f>
        <v>2.78103607134828</v>
      </c>
    </row>
    <row r="37" customFormat="false" ht="14.25" hidden="false" customHeight="false" outlineLevel="0" collapsed="false">
      <c r="B37" s="82" t="n">
        <v>34</v>
      </c>
      <c r="C37" s="82" t="s">
        <v>138</v>
      </c>
      <c r="D37" s="82" t="n">
        <v>335</v>
      </c>
      <c r="E37" s="40" t="n">
        <f aca="false">D37/8</f>
        <v>41.875</v>
      </c>
      <c r="F37" s="83" t="n">
        <v>1248501</v>
      </c>
      <c r="G37" s="47" t="n">
        <f aca="false">(E37/F37)*100000</f>
        <v>3.35402214335431</v>
      </c>
    </row>
    <row r="38" customFormat="false" ht="14.25" hidden="false" customHeight="false" outlineLevel="0" collapsed="false">
      <c r="B38" s="82" t="n">
        <v>35</v>
      </c>
      <c r="C38" s="82" t="s">
        <v>139</v>
      </c>
      <c r="D38" s="82" t="n">
        <v>284</v>
      </c>
      <c r="E38" s="40" t="n">
        <f aca="false">D38/8</f>
        <v>35.5</v>
      </c>
      <c r="F38" s="83" t="n">
        <v>1145286</v>
      </c>
      <c r="G38" s="47" t="n">
        <f aca="false">(E38/F38)*100000</f>
        <v>3.0996624423943</v>
      </c>
    </row>
    <row r="39" customFormat="false" ht="14.25" hidden="false" customHeight="false" outlineLevel="0" collapsed="false">
      <c r="B39" s="82" t="n">
        <v>36</v>
      </c>
      <c r="C39" s="82" t="s">
        <v>140</v>
      </c>
      <c r="D39" s="82" t="n">
        <v>23</v>
      </c>
      <c r="E39" s="40" t="n">
        <f aca="false">D39/8</f>
        <v>2.875</v>
      </c>
      <c r="F39" s="83" t="n">
        <v>221574</v>
      </c>
      <c r="G39" s="47" t="n">
        <f aca="false">(E39/F39)*100000</f>
        <v>1.29753490933052</v>
      </c>
    </row>
    <row r="40" customFormat="false" ht="14.25" hidden="false" customHeight="false" outlineLevel="0" collapsed="false">
      <c r="B40" s="82" t="n">
        <v>37</v>
      </c>
      <c r="C40" s="82" t="s">
        <v>141</v>
      </c>
      <c r="D40" s="82" t="n">
        <v>109</v>
      </c>
      <c r="E40" s="40" t="n">
        <f aca="false">D40/8</f>
        <v>13.625</v>
      </c>
      <c r="F40" s="83" t="n">
        <v>631334</v>
      </c>
      <c r="G40" s="47" t="n">
        <f aca="false">(E40/F40)*100000</f>
        <v>2.15812866089899</v>
      </c>
    </row>
    <row r="41" customFormat="false" ht="14.25" hidden="false" customHeight="false" outlineLevel="0" collapsed="false">
      <c r="B41" s="82" t="n">
        <v>38</v>
      </c>
      <c r="C41" s="82" t="s">
        <v>142</v>
      </c>
      <c r="D41" s="82" t="n">
        <v>366</v>
      </c>
      <c r="E41" s="40" t="n">
        <f aca="false">D41/8</f>
        <v>45.75</v>
      </c>
      <c r="F41" s="83" t="n">
        <v>1324225</v>
      </c>
      <c r="G41" s="47" t="n">
        <f aca="false">(E41/F41)*100000</f>
        <v>3.45485095055599</v>
      </c>
    </row>
    <row r="42" customFormat="false" ht="14.25" hidden="false" customHeight="false" outlineLevel="0" collapsed="false">
      <c r="B42" s="82" t="n">
        <v>39</v>
      </c>
      <c r="C42" s="82" t="s">
        <v>143</v>
      </c>
      <c r="D42" s="82" t="n">
        <v>37</v>
      </c>
      <c r="E42" s="40" t="n">
        <f aca="false">D42/8</f>
        <v>4.625</v>
      </c>
      <c r="F42" s="83" t="n">
        <v>266940</v>
      </c>
      <c r="G42" s="47" t="n">
        <f aca="false">(E42/F42)*100000</f>
        <v>1.73259908593691</v>
      </c>
    </row>
    <row r="43" customFormat="false" ht="14.25" hidden="false" customHeight="false" outlineLevel="0" collapsed="false">
      <c r="B43" s="82" t="n">
        <v>40</v>
      </c>
      <c r="C43" s="82" t="s">
        <v>144</v>
      </c>
      <c r="D43" s="82" t="n">
        <v>104</v>
      </c>
      <c r="E43" s="40" t="n">
        <f aca="false">D43/8</f>
        <v>13</v>
      </c>
      <c r="F43" s="83" t="n">
        <v>445828</v>
      </c>
      <c r="G43" s="47" t="n">
        <f aca="false">(E43/F43)*100000</f>
        <v>2.91592273253362</v>
      </c>
    </row>
    <row r="44" customFormat="false" ht="14.25" hidden="false" customHeight="false" outlineLevel="0" collapsed="false">
      <c r="B44" s="82" t="n">
        <v>41</v>
      </c>
      <c r="C44" s="82" t="s">
        <v>145</v>
      </c>
      <c r="D44" s="82" t="n">
        <v>86</v>
      </c>
      <c r="E44" s="40" t="n">
        <f aca="false">D44/8</f>
        <v>10.75</v>
      </c>
      <c r="F44" s="83" t="n">
        <v>337089</v>
      </c>
      <c r="G44" s="47" t="n">
        <f aca="false">(E44/F44)*100000</f>
        <v>3.18906876225567</v>
      </c>
    </row>
    <row r="45" customFormat="false" ht="14.25" hidden="false" customHeight="false" outlineLevel="0" collapsed="false">
      <c r="B45" s="82" t="n">
        <v>42</v>
      </c>
      <c r="C45" s="82" t="s">
        <v>146</v>
      </c>
      <c r="D45" s="82" t="n">
        <v>153</v>
      </c>
      <c r="E45" s="40" t="n">
        <f aca="false">D45/8</f>
        <v>19.125</v>
      </c>
      <c r="F45" s="83" t="n">
        <v>788024</v>
      </c>
      <c r="G45" s="47" t="n">
        <f aca="false">(E45/F45)*100000</f>
        <v>2.42695653939474</v>
      </c>
    </row>
    <row r="46" customFormat="false" ht="14.25" hidden="false" customHeight="false" outlineLevel="0" collapsed="false">
      <c r="B46" s="82" t="n">
        <v>43</v>
      </c>
      <c r="C46" s="82" t="s">
        <v>147</v>
      </c>
      <c r="D46" s="82" t="n">
        <v>41</v>
      </c>
      <c r="E46" s="40" t="n">
        <f aca="false">D46/8</f>
        <v>5.125</v>
      </c>
      <c r="F46" s="83" t="n">
        <v>235575</v>
      </c>
      <c r="G46" s="47" t="n">
        <f aca="false">(E46/F46)*100000</f>
        <v>2.17552796349358</v>
      </c>
    </row>
    <row r="47" customFormat="false" ht="14.25" hidden="false" customHeight="false" outlineLevel="0" collapsed="false">
      <c r="B47" s="82" t="n">
        <v>44</v>
      </c>
      <c r="C47" s="82" t="s">
        <v>148</v>
      </c>
      <c r="D47" s="82" t="n">
        <v>331</v>
      </c>
      <c r="E47" s="40" t="n">
        <f aca="false">D47/8</f>
        <v>41.375</v>
      </c>
      <c r="F47" s="83" t="n">
        <v>1517043</v>
      </c>
      <c r="G47" s="47" t="n">
        <f aca="false">(E47/F47)*100000</f>
        <v>2.72734523675334</v>
      </c>
    </row>
    <row r="48" customFormat="false" ht="14.25" hidden="false" customHeight="false" outlineLevel="0" collapsed="false">
      <c r="B48" s="82" t="n">
        <v>45</v>
      </c>
      <c r="C48" s="82" t="s">
        <v>149</v>
      </c>
      <c r="D48" s="82" t="n">
        <v>1067</v>
      </c>
      <c r="E48" s="40" t="n">
        <f aca="false">D48/8</f>
        <v>133.375</v>
      </c>
      <c r="F48" s="83" t="n">
        <v>705712</v>
      </c>
      <c r="G48" s="47" t="n">
        <f aca="false">(E48/F48)*100000</f>
        <v>18.8993527104541</v>
      </c>
    </row>
    <row r="49" customFormat="false" ht="14.25" hidden="false" customHeight="false" outlineLevel="0" collapsed="false">
      <c r="B49" s="82" t="n">
        <v>46</v>
      </c>
      <c r="C49" s="82" t="s">
        <v>150</v>
      </c>
      <c r="D49" s="82" t="n">
        <v>23</v>
      </c>
      <c r="E49" s="40" t="n">
        <f aca="false">D49/8</f>
        <v>2.875</v>
      </c>
      <c r="F49" s="83" t="n">
        <v>181747</v>
      </c>
      <c r="G49" s="47" t="n">
        <f aca="false">(E49/F49)*100000</f>
        <v>1.58186930183167</v>
      </c>
    </row>
    <row r="50" customFormat="false" ht="14.25" hidden="false" customHeight="false" outlineLevel="0" collapsed="false">
      <c r="B50" s="82" t="n">
        <v>47</v>
      </c>
      <c r="C50" s="82" t="s">
        <v>151</v>
      </c>
      <c r="D50" s="82" t="n">
        <v>63</v>
      </c>
      <c r="E50" s="40" t="n">
        <f aca="false">D50/8</f>
        <v>7.875</v>
      </c>
      <c r="F50" s="83" t="n">
        <v>341487</v>
      </c>
      <c r="G50" s="47" t="n">
        <f aca="false">(E50/F50)*100000</f>
        <v>2.3060907150199</v>
      </c>
    </row>
    <row r="51" customFormat="false" ht="14.25" hidden="false" customHeight="false" outlineLevel="0" collapsed="false">
      <c r="B51" s="82" t="n">
        <v>48</v>
      </c>
      <c r="C51" s="82" t="s">
        <v>152</v>
      </c>
      <c r="D51" s="82" t="n">
        <v>18</v>
      </c>
      <c r="E51" s="40" t="n">
        <f aca="false">D51/8</f>
        <v>2.25</v>
      </c>
      <c r="F51" s="83" t="n">
        <v>79964</v>
      </c>
      <c r="G51" s="47" t="n">
        <f aca="false">(E51/F51)*100000</f>
        <v>2.81376619478765</v>
      </c>
    </row>
    <row r="52" customFormat="false" ht="14.25" hidden="false" customHeight="false" outlineLevel="0" collapsed="false">
      <c r="B52" s="82" t="n">
        <v>49</v>
      </c>
      <c r="C52" s="82" t="s">
        <v>153</v>
      </c>
      <c r="D52" s="82" t="n">
        <v>100</v>
      </c>
      <c r="E52" s="40" t="n">
        <f aca="false">D52/8</f>
        <v>12.5</v>
      </c>
      <c r="F52" s="83" t="n">
        <v>853768</v>
      </c>
      <c r="G52" s="47" t="n">
        <f aca="false">(E52/F52)*100000</f>
        <v>1.46409797509394</v>
      </c>
    </row>
    <row r="53" customFormat="false" ht="14.25" hidden="false" customHeight="false" outlineLevel="0" collapsed="false">
      <c r="B53" s="82" t="n">
        <v>50</v>
      </c>
      <c r="C53" s="82" t="s">
        <v>154</v>
      </c>
      <c r="D53" s="82" t="n">
        <v>64</v>
      </c>
      <c r="E53" s="40" t="n">
        <f aca="false">D53/8</f>
        <v>8</v>
      </c>
      <c r="F53" s="83" t="n">
        <v>512167</v>
      </c>
      <c r="G53" s="47" t="n">
        <f aca="false">(E53/F53)*100000</f>
        <v>1.5619905226225</v>
      </c>
    </row>
    <row r="54" customFormat="false" ht="14.25" hidden="false" customHeight="false" outlineLevel="0" collapsed="false">
      <c r="B54" s="82" t="n">
        <v>51</v>
      </c>
      <c r="C54" s="82" t="s">
        <v>155</v>
      </c>
      <c r="D54" s="82" t="n">
        <v>152</v>
      </c>
      <c r="E54" s="40" t="n">
        <f aca="false">D54/8</f>
        <v>19</v>
      </c>
      <c r="F54" s="83" t="n">
        <v>574142</v>
      </c>
      <c r="G54" s="47" t="n">
        <f aca="false">(E54/F54)*100000</f>
        <v>3.30928585611225</v>
      </c>
    </row>
    <row r="55" customFormat="false" ht="14.25" hidden="false" customHeight="false" outlineLevel="0" collapsed="false">
      <c r="B55" s="82" t="n">
        <v>52</v>
      </c>
      <c r="C55" s="82" t="s">
        <v>156</v>
      </c>
      <c r="D55" s="82" t="n">
        <v>44</v>
      </c>
      <c r="E55" s="40" t="n">
        <f aca="false">D55/8</f>
        <v>5.5</v>
      </c>
      <c r="F55" s="83" t="n">
        <v>172981</v>
      </c>
      <c r="G55" s="47" t="n">
        <f aca="false">(E55/F55)*100000</f>
        <v>3.17953994947422</v>
      </c>
    </row>
    <row r="56" customFormat="false" ht="14.25" hidden="false" customHeight="false" outlineLevel="0" collapsed="false">
      <c r="B56" s="82" t="n">
        <v>53</v>
      </c>
      <c r="C56" s="82" t="s">
        <v>157</v>
      </c>
      <c r="D56" s="82" t="n">
        <v>83</v>
      </c>
      <c r="E56" s="40" t="n">
        <f aca="false">D56/8</f>
        <v>10.375</v>
      </c>
      <c r="F56" s="83" t="n">
        <v>314446</v>
      </c>
      <c r="G56" s="47" t="n">
        <f aca="false">(E56/F56)*100000</f>
        <v>3.2994536422788</v>
      </c>
    </row>
    <row r="57" customFormat="false" ht="14.25" hidden="false" customHeight="false" outlineLevel="0" collapsed="false">
      <c r="B57" s="82" t="n">
        <v>54</v>
      </c>
      <c r="C57" s="82" t="s">
        <v>158</v>
      </c>
      <c r="D57" s="82" t="n">
        <v>139</v>
      </c>
      <c r="E57" s="40" t="n">
        <f aca="false">D57/8</f>
        <v>17.375</v>
      </c>
      <c r="F57" s="83" t="n">
        <v>743353</v>
      </c>
      <c r="G57" s="47" t="n">
        <f aca="false">(E57/F57)*100000</f>
        <v>2.33738210513713</v>
      </c>
    </row>
    <row r="58" customFormat="false" ht="14.25" hidden="false" customHeight="false" outlineLevel="0" collapsed="false">
      <c r="B58" s="82" t="n">
        <v>55</v>
      </c>
      <c r="C58" s="82" t="s">
        <v>159</v>
      </c>
      <c r="D58" s="82" t="n">
        <v>32</v>
      </c>
      <c r="E58" s="40" t="n">
        <f aca="false">D58/8</f>
        <v>4</v>
      </c>
      <c r="F58" s="83" t="n">
        <v>185178</v>
      </c>
      <c r="G58" s="47" t="n">
        <f aca="false">(E58/F58)*100000</f>
        <v>2.16008381125188</v>
      </c>
    </row>
    <row r="59" customFormat="false" ht="14.25" hidden="false" customHeight="false" outlineLevel="0" collapsed="false">
      <c r="B59" s="82" t="n">
        <v>56</v>
      </c>
      <c r="C59" s="82" t="s">
        <v>160</v>
      </c>
      <c r="D59" s="82" t="n">
        <v>159</v>
      </c>
      <c r="E59" s="40" t="n">
        <f aca="false">D59/8</f>
        <v>19.875</v>
      </c>
      <c r="F59" s="83" t="n">
        <v>804597</v>
      </c>
      <c r="G59" s="47" t="n">
        <f aca="false">(E59/F59)*100000</f>
        <v>2.47018072401463</v>
      </c>
    </row>
    <row r="60" customFormat="false" ht="14.25" hidden="false" customHeight="false" outlineLevel="0" collapsed="false">
      <c r="B60" s="82" t="n">
        <v>57</v>
      </c>
      <c r="C60" s="82" t="s">
        <v>161</v>
      </c>
      <c r="D60" s="82" t="n">
        <v>181</v>
      </c>
      <c r="E60" s="40" t="n">
        <f aca="false">D60/8</f>
        <v>22.625</v>
      </c>
      <c r="F60" s="83" t="n">
        <v>1068899</v>
      </c>
      <c r="G60" s="47" t="n">
        <f aca="false">(E60/F60)*100000</f>
        <v>2.11666396918699</v>
      </c>
    </row>
    <row r="61" customFormat="false" ht="14.25" hidden="false" customHeight="false" outlineLevel="0" collapsed="false">
      <c r="B61" s="82" t="n">
        <v>58</v>
      </c>
      <c r="C61" s="82" t="s">
        <v>162</v>
      </c>
      <c r="D61" s="82" t="n">
        <v>38</v>
      </c>
      <c r="E61" s="40" t="n">
        <f aca="false">D61/8</f>
        <v>4.75</v>
      </c>
      <c r="F61" s="83" t="n">
        <v>206356</v>
      </c>
      <c r="G61" s="47" t="n">
        <f aca="false">(E61/F61)*100000</f>
        <v>2.30184729302758</v>
      </c>
    </row>
    <row r="62" customFormat="false" ht="14.25" hidden="false" customHeight="false" outlineLevel="0" collapsed="false">
      <c r="B62" s="82" t="n">
        <v>59</v>
      </c>
      <c r="C62" s="82" t="s">
        <v>163</v>
      </c>
      <c r="D62" s="82" t="n">
        <v>717</v>
      </c>
      <c r="E62" s="40" t="n">
        <f aca="false">D62/8</f>
        <v>89.625</v>
      </c>
      <c r="F62" s="83" t="n">
        <v>2645946</v>
      </c>
      <c r="G62" s="47" t="n">
        <f aca="false">(E62/F62)*100000</f>
        <v>3.38725733631752</v>
      </c>
    </row>
    <row r="63" customFormat="false" ht="14.25" hidden="false" customHeight="false" outlineLevel="0" collapsed="false">
      <c r="B63" s="82" t="n">
        <v>60</v>
      </c>
      <c r="C63" s="82" t="s">
        <v>164</v>
      </c>
      <c r="D63" s="82" t="n">
        <v>216</v>
      </c>
      <c r="E63" s="40" t="n">
        <f aca="false">D63/8</f>
        <v>27</v>
      </c>
      <c r="F63" s="83" t="n">
        <v>846757</v>
      </c>
      <c r="G63" s="47" t="n">
        <f aca="false">(E63/F63)*100000</f>
        <v>3.18863617306972</v>
      </c>
    </row>
    <row r="64" customFormat="false" ht="14.25" hidden="false" customHeight="false" outlineLevel="0" collapsed="false">
      <c r="B64" s="82" t="n">
        <v>61</v>
      </c>
      <c r="C64" s="82" t="s">
        <v>165</v>
      </c>
      <c r="D64" s="82" t="n">
        <v>76</v>
      </c>
      <c r="E64" s="40" t="n">
        <f aca="false">D64/8</f>
        <v>9.5</v>
      </c>
      <c r="F64" s="83" t="n">
        <v>282417</v>
      </c>
      <c r="G64" s="47" t="n">
        <f aca="false">(E64/F64)*100000</f>
        <v>3.36382016663303</v>
      </c>
    </row>
    <row r="65" customFormat="false" ht="14.25" hidden="false" customHeight="false" outlineLevel="0" collapsed="false">
      <c r="B65" s="82" t="n">
        <v>62</v>
      </c>
      <c r="C65" s="82" t="s">
        <v>166</v>
      </c>
      <c r="D65" s="82" t="n">
        <v>318</v>
      </c>
      <c r="E65" s="40" t="n">
        <f aca="false">D65/8</f>
        <v>39.75</v>
      </c>
      <c r="F65" s="83" t="n">
        <v>1479365</v>
      </c>
      <c r="G65" s="47" t="n">
        <f aca="false">(E65/F65)*100000</f>
        <v>2.68696366346372</v>
      </c>
    </row>
    <row r="66" customFormat="false" ht="14.25" hidden="false" customHeight="false" outlineLevel="0" collapsed="false">
      <c r="B66" s="82" t="n">
        <v>63</v>
      </c>
      <c r="C66" s="82" t="s">
        <v>167</v>
      </c>
      <c r="D66" s="82" t="n">
        <v>175</v>
      </c>
      <c r="E66" s="40" t="n">
        <f aca="false">D66/8</f>
        <v>21.875</v>
      </c>
      <c r="F66" s="83" t="n">
        <v>678624</v>
      </c>
      <c r="G66" s="47" t="n">
        <f aca="false">(E66/F66)*100000</f>
        <v>3.2234344791814</v>
      </c>
    </row>
    <row r="67" customFormat="false" ht="14.25" hidden="false" customHeight="false" outlineLevel="0" collapsed="false">
      <c r="B67" s="82" t="n">
        <v>64</v>
      </c>
      <c r="C67" s="82" t="s">
        <v>168</v>
      </c>
      <c r="D67" s="82" t="n">
        <v>123</v>
      </c>
      <c r="E67" s="40" t="n">
        <f aca="false">D67/8</f>
        <v>15.375</v>
      </c>
      <c r="F67" s="83" t="n">
        <v>725655</v>
      </c>
      <c r="G67" s="47" t="n">
        <f aca="false">(E67/F67)*100000</f>
        <v>2.11877545114414</v>
      </c>
    </row>
    <row r="68" customFormat="false" ht="14.25" hidden="false" customHeight="false" outlineLevel="0" collapsed="false">
      <c r="B68" s="82" t="n">
        <v>65</v>
      </c>
      <c r="C68" s="82" t="s">
        <v>169</v>
      </c>
      <c r="D68" s="82" t="n">
        <v>58</v>
      </c>
      <c r="E68" s="40" t="n">
        <f aca="false">D68/8</f>
        <v>7.25</v>
      </c>
      <c r="F68" s="83" t="n">
        <v>237032</v>
      </c>
      <c r="G68" s="47" t="n">
        <f aca="false">(E68/F68)*100000</f>
        <v>3.05865874649836</v>
      </c>
    </row>
    <row r="69" customFormat="false" ht="14.25" hidden="false" customHeight="false" outlineLevel="0" collapsed="false">
      <c r="B69" s="82" t="n">
        <v>66</v>
      </c>
      <c r="C69" s="82" t="s">
        <v>170</v>
      </c>
      <c r="D69" s="82" t="n">
        <v>53</v>
      </c>
      <c r="E69" s="40" t="n">
        <f aca="false">D69/8</f>
        <v>6.625</v>
      </c>
      <c r="F69" s="83" t="n">
        <v>504938</v>
      </c>
      <c r="G69" s="47" t="n">
        <f aca="false">(E69/F69)*100000</f>
        <v>1.31204227053618</v>
      </c>
    </row>
    <row r="70" customFormat="false" ht="14.25" hidden="false" customHeight="false" outlineLevel="0" collapsed="false">
      <c r="B70" s="82" t="n">
        <v>67</v>
      </c>
      <c r="C70" s="82" t="s">
        <v>171</v>
      </c>
      <c r="D70" s="82" t="n">
        <v>379</v>
      </c>
      <c r="E70" s="40" t="n">
        <f aca="false">D70/8</f>
        <v>47.375</v>
      </c>
      <c r="F70" s="83" t="n">
        <v>1178940</v>
      </c>
      <c r="G70" s="47" t="n">
        <f aca="false">(E70/F70)*100000</f>
        <v>4.01844029382327</v>
      </c>
    </row>
    <row r="71" customFormat="false" ht="14.25" hidden="false" customHeight="false" outlineLevel="0" collapsed="false">
      <c r="B71" s="82" t="n">
        <v>68</v>
      </c>
      <c r="C71" s="82" t="s">
        <v>172</v>
      </c>
      <c r="D71" s="82" t="n">
        <v>156</v>
      </c>
      <c r="E71" s="40" t="n">
        <f aca="false">D71/8</f>
        <v>19.5</v>
      </c>
      <c r="F71" s="83" t="n">
        <v>784356</v>
      </c>
      <c r="G71" s="47" t="n">
        <f aca="false">(E71/F71)*100000</f>
        <v>2.48611599834769</v>
      </c>
    </row>
    <row r="72" customFormat="false" ht="14.25" hidden="false" customHeight="false" outlineLevel="0" collapsed="false">
      <c r="B72" s="82" t="n">
        <v>69</v>
      </c>
      <c r="C72" s="82" t="s">
        <v>173</v>
      </c>
      <c r="D72" s="82" t="n">
        <v>695</v>
      </c>
      <c r="E72" s="40" t="n">
        <f aca="false">D72/8</f>
        <v>86.875</v>
      </c>
      <c r="F72" s="83" t="n">
        <v>1940015</v>
      </c>
      <c r="G72" s="47" t="n">
        <f aca="false">(E72/F72)*100000</f>
        <v>4.47805815934413</v>
      </c>
    </row>
    <row r="73" customFormat="false" ht="14.25" hidden="false" customHeight="false" outlineLevel="0" collapsed="false">
      <c r="B73" s="82" t="n">
        <v>70</v>
      </c>
      <c r="C73" s="82" t="s">
        <v>174</v>
      </c>
      <c r="D73" s="82" t="n">
        <v>45</v>
      </c>
      <c r="E73" s="40" t="n">
        <f aca="false">D73/8</f>
        <v>5.625</v>
      </c>
      <c r="F73" s="83" t="n">
        <v>239102</v>
      </c>
      <c r="G73" s="47" t="n">
        <f aca="false">(E73/F73)*100000</f>
        <v>2.35255246714791</v>
      </c>
    </row>
    <row r="74" customFormat="false" ht="14.25" hidden="false" customHeight="false" outlineLevel="0" collapsed="false">
      <c r="B74" s="82" t="n">
        <v>71</v>
      </c>
      <c r="C74" s="82" t="s">
        <v>175</v>
      </c>
      <c r="D74" s="82" t="n">
        <v>89</v>
      </c>
      <c r="E74" s="40" t="n">
        <f aca="false">D74/8</f>
        <v>11.125</v>
      </c>
      <c r="F74" s="83" t="n">
        <v>564938</v>
      </c>
      <c r="G74" s="47" t="n">
        <f aca="false">(E74/F74)*100000</f>
        <v>1.96924264255547</v>
      </c>
    </row>
    <row r="75" customFormat="false" ht="14.25" hidden="false" customHeight="false" outlineLevel="0" collapsed="false">
      <c r="B75" s="82" t="n">
        <v>72</v>
      </c>
      <c r="C75" s="82" t="s">
        <v>176</v>
      </c>
      <c r="D75" s="82" t="n">
        <v>220</v>
      </c>
      <c r="E75" s="40" t="n">
        <f aca="false">D75/8</f>
        <v>27.5</v>
      </c>
      <c r="F75" s="83" t="n">
        <v>579227</v>
      </c>
      <c r="G75" s="47" t="n">
        <f aca="false">(E75/F75)*100000</f>
        <v>4.74770685758779</v>
      </c>
    </row>
    <row r="76" customFormat="false" ht="14.25" hidden="false" customHeight="false" outlineLevel="0" collapsed="false">
      <c r="B76" s="82" t="n">
        <v>73</v>
      </c>
      <c r="C76" s="82" t="s">
        <v>177</v>
      </c>
      <c r="D76" s="82" t="n">
        <v>91</v>
      </c>
      <c r="E76" s="40" t="n">
        <f aca="false">D76/8</f>
        <v>11.375</v>
      </c>
      <c r="F76" s="83" t="n">
        <v>460217</v>
      </c>
      <c r="G76" s="47" t="n">
        <f aca="false">(E76/F76)*100000</f>
        <v>2.47166010816636</v>
      </c>
    </row>
    <row r="77" customFormat="false" ht="14.25" hidden="false" customHeight="false" outlineLevel="0" collapsed="false">
      <c r="B77" s="82" t="n">
        <v>74</v>
      </c>
      <c r="C77" s="82" t="s">
        <v>178</v>
      </c>
      <c r="D77" s="82" t="n">
        <v>139</v>
      </c>
      <c r="E77" s="40" t="n">
        <f aca="false">D77/8</f>
        <v>17.375</v>
      </c>
      <c r="F77" s="83" t="n">
        <v>881729</v>
      </c>
      <c r="G77" s="47" t="n">
        <f aca="false">(E77/F77)*100000</f>
        <v>1.97056011540961</v>
      </c>
    </row>
    <row r="78" customFormat="false" ht="14.25" hidden="false" customHeight="false" outlineLevel="0" collapsed="false">
      <c r="B78" s="82" t="n">
        <v>75</v>
      </c>
      <c r="C78" s="82" t="s">
        <v>179</v>
      </c>
      <c r="D78" s="82" t="n">
        <v>2341</v>
      </c>
      <c r="E78" s="40" t="n">
        <f aca="false">D78/8</f>
        <v>292.625</v>
      </c>
      <c r="F78" s="83" t="n">
        <v>2119412</v>
      </c>
      <c r="G78" s="47" t="n">
        <f aca="false">(E78/F78)*100000</f>
        <v>13.8068954974304</v>
      </c>
    </row>
    <row r="79" customFormat="false" ht="14.25" hidden="false" customHeight="false" outlineLevel="0" collapsed="false">
      <c r="B79" s="82" t="n">
        <v>76</v>
      </c>
      <c r="C79" s="82" t="s">
        <v>180</v>
      </c>
      <c r="D79" s="82" t="n">
        <v>199</v>
      </c>
      <c r="E79" s="40" t="n">
        <f aca="false">D79/8</f>
        <v>24.875</v>
      </c>
      <c r="F79" s="83" t="n">
        <v>1281667</v>
      </c>
      <c r="G79" s="47" t="n">
        <f aca="false">(E79/F79)*100000</f>
        <v>1.94083174490722</v>
      </c>
    </row>
    <row r="80" customFormat="false" ht="14.25" hidden="false" customHeight="false" outlineLevel="0" collapsed="false">
      <c r="B80" s="82" t="n">
        <v>77</v>
      </c>
      <c r="C80" s="82" t="s">
        <v>181</v>
      </c>
      <c r="D80" s="82" t="n">
        <v>326</v>
      </c>
      <c r="E80" s="40" t="n">
        <f aca="false">D80/8</f>
        <v>40.75</v>
      </c>
      <c r="F80" s="83" t="n">
        <v>1484180</v>
      </c>
      <c r="G80" s="47" t="n">
        <f aca="false">(E80/F80)*100000</f>
        <v>2.74562384616421</v>
      </c>
    </row>
    <row r="81" customFormat="false" ht="14.25" hidden="false" customHeight="false" outlineLevel="0" collapsed="false">
      <c r="B81" s="82" t="n">
        <v>78</v>
      </c>
      <c r="C81" s="82" t="s">
        <v>182</v>
      </c>
      <c r="D81" s="82" t="n">
        <v>344</v>
      </c>
      <c r="E81" s="40" t="n">
        <f aca="false">D81/8</f>
        <v>43</v>
      </c>
      <c r="F81" s="83" t="n">
        <v>1508510</v>
      </c>
      <c r="G81" s="47" t="n">
        <f aca="false">(E81/F81)*100000</f>
        <v>2.85049485916567</v>
      </c>
    </row>
    <row r="82" customFormat="false" ht="14.25" hidden="false" customHeight="false" outlineLevel="0" collapsed="false">
      <c r="B82" s="82" t="n">
        <v>79</v>
      </c>
      <c r="C82" s="82" t="s">
        <v>183</v>
      </c>
      <c r="D82" s="82" t="n">
        <v>46</v>
      </c>
      <c r="E82" s="40" t="n">
        <f aca="false">D82/8</f>
        <v>5.75</v>
      </c>
      <c r="F82" s="83" t="n">
        <v>385771</v>
      </c>
      <c r="G82" s="47" t="n">
        <f aca="false">(E82/F82)*100000</f>
        <v>1.49052157886414</v>
      </c>
    </row>
    <row r="83" customFormat="false" ht="14.25" hidden="false" customHeight="false" outlineLevel="0" collapsed="false">
      <c r="B83" s="82" t="n">
        <v>80</v>
      </c>
      <c r="C83" s="82" t="s">
        <v>184</v>
      </c>
      <c r="D83" s="82" t="n">
        <v>185</v>
      </c>
      <c r="E83" s="40" t="n">
        <f aca="false">D83/8</f>
        <v>23.125</v>
      </c>
      <c r="F83" s="83" t="n">
        <v>575371</v>
      </c>
      <c r="G83" s="47" t="n">
        <f aca="false">(E83/F83)*100000</f>
        <v>4.01914590759701</v>
      </c>
    </row>
    <row r="84" customFormat="false" ht="14.25" hidden="false" customHeight="false" outlineLevel="0" collapsed="false">
      <c r="B84" s="82" t="n">
        <v>81</v>
      </c>
      <c r="C84" s="82" t="s">
        <v>185</v>
      </c>
      <c r="D84" s="82" t="n">
        <v>96</v>
      </c>
      <c r="E84" s="40" t="n">
        <f aca="false">D84/8</f>
        <v>12</v>
      </c>
      <c r="F84" s="83" t="n">
        <v>407233</v>
      </c>
      <c r="G84" s="47" t="n">
        <f aca="false">(E84/F84)*100000</f>
        <v>2.94671600778915</v>
      </c>
    </row>
    <row r="85" customFormat="false" ht="14.25" hidden="false" customHeight="false" outlineLevel="0" collapsed="false">
      <c r="B85" s="82" t="n">
        <v>82</v>
      </c>
      <c r="C85" s="82" t="s">
        <v>186</v>
      </c>
      <c r="D85" s="82" t="n">
        <v>51</v>
      </c>
      <c r="E85" s="40" t="n">
        <f aca="false">D85/8</f>
        <v>6.375</v>
      </c>
      <c r="F85" s="83" t="n">
        <v>271650</v>
      </c>
      <c r="G85" s="47" t="n">
        <f aca="false">(E85/F85)*100000</f>
        <v>2.34676974047488</v>
      </c>
    </row>
    <row r="86" customFormat="false" ht="14.25" hidden="false" customHeight="false" outlineLevel="0" collapsed="false">
      <c r="B86" s="82" t="n">
        <v>83</v>
      </c>
      <c r="C86" s="82" t="s">
        <v>187</v>
      </c>
      <c r="D86" s="82" t="n">
        <v>249</v>
      </c>
      <c r="E86" s="40" t="n">
        <f aca="false">D86/8</f>
        <v>31.125</v>
      </c>
      <c r="F86" s="83" t="n">
        <v>1135585</v>
      </c>
      <c r="G86" s="47" t="n">
        <f aca="false">(E86/F86)*100000</f>
        <v>2.74087804963961</v>
      </c>
    </row>
    <row r="87" customFormat="false" ht="14.25" hidden="false" customHeight="false" outlineLevel="0" collapsed="false">
      <c r="B87" s="82" t="n">
        <v>84</v>
      </c>
      <c r="C87" s="82" t="s">
        <v>188</v>
      </c>
      <c r="D87" s="82" t="n">
        <v>126</v>
      </c>
      <c r="E87" s="40" t="n">
        <f aca="false">D87/8</f>
        <v>15.75</v>
      </c>
      <c r="F87" s="83" t="n">
        <v>582656</v>
      </c>
      <c r="G87" s="47" t="n">
        <f aca="false">(E87/F87)*100000</f>
        <v>2.70313873022847</v>
      </c>
    </row>
    <row r="88" customFormat="false" ht="14.25" hidden="false" customHeight="false" outlineLevel="0" collapsed="false">
      <c r="B88" s="82" t="n">
        <v>85</v>
      </c>
      <c r="C88" s="82" t="s">
        <v>189</v>
      </c>
      <c r="D88" s="82" t="n">
        <v>151</v>
      </c>
      <c r="E88" s="40" t="n">
        <f aca="false">D88/8</f>
        <v>18.875</v>
      </c>
      <c r="F88" s="83" t="n">
        <v>732903</v>
      </c>
      <c r="G88" s="47" t="n">
        <f aca="false">(E88/F88)*100000</f>
        <v>2.57537491318769</v>
      </c>
    </row>
    <row r="89" customFormat="false" ht="14.25" hidden="false" customHeight="false" outlineLevel="0" collapsed="false">
      <c r="B89" s="82" t="n">
        <v>86</v>
      </c>
      <c r="C89" s="82" t="s">
        <v>190</v>
      </c>
      <c r="D89" s="82" t="n">
        <v>117</v>
      </c>
      <c r="E89" s="40" t="n">
        <f aca="false">D89/8</f>
        <v>14.625</v>
      </c>
      <c r="F89" s="83" t="n">
        <v>449082</v>
      </c>
      <c r="G89" s="47" t="n">
        <f aca="false">(E89/F89)*100000</f>
        <v>3.25664355284781</v>
      </c>
    </row>
    <row r="90" customFormat="false" ht="14.25" hidden="false" customHeight="false" outlineLevel="0" collapsed="false">
      <c r="B90" s="82" t="n">
        <v>87</v>
      </c>
      <c r="C90" s="82" t="s">
        <v>191</v>
      </c>
      <c r="D90" s="82" t="n">
        <v>81</v>
      </c>
      <c r="E90" s="40" t="n">
        <f aca="false">D90/8</f>
        <v>10.125</v>
      </c>
      <c r="F90" s="83" t="n">
        <v>379464</v>
      </c>
      <c r="G90" s="47" t="n">
        <f aca="false">(E90/F90)*100000</f>
        <v>2.66823730314338</v>
      </c>
    </row>
    <row r="91" customFormat="false" ht="14.25" hidden="false" customHeight="false" outlineLevel="0" collapsed="false">
      <c r="B91" s="82" t="n">
        <v>88</v>
      </c>
      <c r="C91" s="82" t="s">
        <v>192</v>
      </c>
      <c r="D91" s="82" t="n">
        <v>83</v>
      </c>
      <c r="E91" s="40" t="n">
        <f aca="false">D91/8</f>
        <v>10.375</v>
      </c>
      <c r="F91" s="83" t="n">
        <v>367295</v>
      </c>
      <c r="G91" s="47" t="n">
        <f aca="false">(E91/F91)*100000</f>
        <v>2.8247049374481</v>
      </c>
    </row>
    <row r="92" customFormat="false" ht="14.25" hidden="false" customHeight="false" outlineLevel="0" collapsed="false">
      <c r="B92" s="82" t="n">
        <v>89</v>
      </c>
      <c r="C92" s="82" t="s">
        <v>193</v>
      </c>
      <c r="D92" s="82" t="n">
        <v>68</v>
      </c>
      <c r="E92" s="40" t="n">
        <f aca="false">D92/8</f>
        <v>8.5</v>
      </c>
      <c r="F92" s="83" t="n">
        <v>340359</v>
      </c>
      <c r="G92" s="47" t="n">
        <f aca="false">(E92/F92)*100000</f>
        <v>2.49736307839663</v>
      </c>
    </row>
    <row r="93" customFormat="false" ht="14.25" hidden="false" customHeight="false" outlineLevel="0" collapsed="false">
      <c r="B93" s="82" t="n">
        <v>90</v>
      </c>
      <c r="C93" s="82" t="s">
        <v>194</v>
      </c>
      <c r="D93" s="82" t="n">
        <v>34</v>
      </c>
      <c r="E93" s="40" t="n">
        <f aca="false">D93/8</f>
        <v>4.25</v>
      </c>
      <c r="F93" s="83" t="n">
        <v>143144</v>
      </c>
      <c r="G93" s="47" t="n">
        <f aca="false">(E93/F93)*100000</f>
        <v>2.96903817135193</v>
      </c>
    </row>
    <row r="94" customFormat="false" ht="14.25" hidden="false" customHeight="false" outlineLevel="0" collapsed="false">
      <c r="B94" s="82" t="n">
        <v>91</v>
      </c>
      <c r="C94" s="82" t="s">
        <v>195</v>
      </c>
      <c r="D94" s="82" t="n">
        <v>404</v>
      </c>
      <c r="E94" s="40" t="n">
        <f aca="false">D94/8</f>
        <v>50.5</v>
      </c>
      <c r="F94" s="83" t="n">
        <v>1351891</v>
      </c>
      <c r="G94" s="47" t="n">
        <f aca="false">(E94/F94)*100000</f>
        <v>3.7355082621306</v>
      </c>
    </row>
    <row r="95" customFormat="false" ht="14.25" hidden="false" customHeight="false" outlineLevel="0" collapsed="false">
      <c r="B95" s="82" t="n">
        <v>92</v>
      </c>
      <c r="C95" s="82" t="s">
        <v>196</v>
      </c>
      <c r="D95" s="82" t="n">
        <v>426</v>
      </c>
      <c r="E95" s="40" t="n">
        <f aca="false">D95/8</f>
        <v>53.25</v>
      </c>
      <c r="F95" s="83" t="n">
        <v>1670575</v>
      </c>
      <c r="G95" s="47" t="n">
        <f aca="false">(E95/F95)*100000</f>
        <v>3.18752525328106</v>
      </c>
    </row>
    <row r="96" customFormat="false" ht="14.25" hidden="false" customHeight="false" outlineLevel="0" collapsed="false">
      <c r="B96" s="82" t="n">
        <v>93</v>
      </c>
      <c r="C96" s="82" t="s">
        <v>197</v>
      </c>
      <c r="D96" s="82" t="n">
        <v>497</v>
      </c>
      <c r="E96" s="40" t="n">
        <f aca="false">D96/8</f>
        <v>62.125</v>
      </c>
      <c r="F96" s="83" t="n">
        <v>1710659</v>
      </c>
      <c r="G96" s="47" t="n">
        <f aca="false">(E96/F96)*100000</f>
        <v>3.63164137329532</v>
      </c>
    </row>
    <row r="97" customFormat="false" ht="14.25" hidden="false" customHeight="false" outlineLevel="0" collapsed="false">
      <c r="B97" s="82" t="n">
        <v>94</v>
      </c>
      <c r="C97" s="82" t="s">
        <v>198</v>
      </c>
      <c r="D97" s="82" t="n">
        <v>291</v>
      </c>
      <c r="E97" s="40" t="n">
        <f aca="false">D97/8</f>
        <v>36.375</v>
      </c>
      <c r="F97" s="83" t="n">
        <v>1435612</v>
      </c>
      <c r="G97" s="47" t="n">
        <f aca="false">(E97/F97)*100000</f>
        <v>2.53376260438057</v>
      </c>
    </row>
    <row r="98" customFormat="false" ht="14.25" hidden="false" customHeight="false" outlineLevel="0" collapsed="false">
      <c r="B98" s="82" t="n">
        <v>95</v>
      </c>
      <c r="C98" s="82" t="s">
        <v>199</v>
      </c>
      <c r="D98" s="82" t="n">
        <v>347</v>
      </c>
      <c r="E98" s="40" t="n">
        <f aca="false">D98/8</f>
        <v>43.375</v>
      </c>
      <c r="F98" s="83" t="n">
        <v>1290942</v>
      </c>
      <c r="G98" s="47" t="n">
        <f aca="false">(E98/F98)*100000</f>
        <v>3.35994955621554</v>
      </c>
    </row>
    <row r="99" customFormat="false" ht="14.25" hidden="false" customHeight="false" outlineLevel="0" collapsed="false">
      <c r="B99" s="82" t="n">
        <v>971</v>
      </c>
      <c r="C99" s="82" t="s">
        <v>200</v>
      </c>
      <c r="D99" s="82" t="n">
        <v>89</v>
      </c>
      <c r="E99" s="40" t="n">
        <f aca="false">D99/8</f>
        <v>11.125</v>
      </c>
      <c r="F99" s="83" t="n">
        <v>388493</v>
      </c>
      <c r="G99" s="47" t="n">
        <f aca="false">(E99/F99)*100000</f>
        <v>2.86362946050508</v>
      </c>
    </row>
    <row r="100" customFormat="false" ht="14.25" hidden="false" customHeight="false" outlineLevel="0" collapsed="false">
      <c r="B100" s="82" t="n">
        <v>972</v>
      </c>
      <c r="C100" s="82" t="s">
        <v>201</v>
      </c>
      <c r="D100" s="82" t="n">
        <v>68</v>
      </c>
      <c r="E100" s="40" t="n">
        <f aca="false">D100/8</f>
        <v>8.5</v>
      </c>
      <c r="F100" s="83" t="n">
        <v>364348</v>
      </c>
      <c r="G100" s="47" t="n">
        <f aca="false">(E100/F100)*100000</f>
        <v>2.33293444728666</v>
      </c>
    </row>
    <row r="101" customFormat="false" ht="14.25" hidden="false" customHeight="false" outlineLevel="0" collapsed="false">
      <c r="B101" s="82" t="n">
        <v>973</v>
      </c>
      <c r="C101" s="82" t="s">
        <v>202</v>
      </c>
      <c r="D101" s="82" t="n">
        <v>43</v>
      </c>
      <c r="E101" s="40" t="n">
        <f aca="false">D101/8</f>
        <v>5.375</v>
      </c>
      <c r="F101" s="83" t="n">
        <v>296053</v>
      </c>
      <c r="G101" s="47" t="n">
        <f aca="false">(E101/F101)*100000</f>
        <v>1.81555329620034</v>
      </c>
    </row>
    <row r="102" customFormat="false" ht="14.25" hidden="false" customHeight="false" outlineLevel="0" collapsed="false">
      <c r="B102" s="82" t="n">
        <v>974</v>
      </c>
      <c r="C102" s="82" t="s">
        <v>203</v>
      </c>
      <c r="D102" s="82" t="n">
        <v>144</v>
      </c>
      <c r="E102" s="40" t="n">
        <f aca="false">D102/8</f>
        <v>18</v>
      </c>
      <c r="F102" s="83" t="n">
        <v>899660</v>
      </c>
      <c r="G102" s="47" t="n">
        <f aca="false">(E102/F102)*100000</f>
        <v>2.00075584109553</v>
      </c>
    </row>
    <row r="103" customFormat="false" ht="14.25" hidden="false" customHeight="false" outlineLevel="0" collapsed="false">
      <c r="B103" s="82" t="n">
        <v>976</v>
      </c>
      <c r="C103" s="82" t="s">
        <v>204</v>
      </c>
      <c r="D103" s="82" t="n">
        <v>9</v>
      </c>
      <c r="E103" s="40" t="n">
        <f aca="false">D103/8</f>
        <v>1.125</v>
      </c>
      <c r="F103" s="83" t="n">
        <v>262895</v>
      </c>
      <c r="G103" s="47" t="n">
        <f aca="false">(E103/F103)*100000</f>
        <v>0.427927499572073</v>
      </c>
    </row>
    <row r="104" customFormat="false" ht="14.25" hidden="false" customHeight="false" outlineLevel="0" collapsed="false">
      <c r="B104" s="85" t="s">
        <v>205</v>
      </c>
      <c r="C104" s="85" t="s">
        <v>206</v>
      </c>
      <c r="D104" s="85" t="n">
        <v>15</v>
      </c>
      <c r="E104" s="47" t="n">
        <f aca="false">D104/8</f>
        <v>1.875</v>
      </c>
      <c r="F104" s="83" t="n">
        <v>170548</v>
      </c>
      <c r="G104" s="47" t="n">
        <f aca="false">(E104/F104)*100000</f>
        <v>1.09939723714145</v>
      </c>
    </row>
    <row r="105" customFormat="false" ht="14.25" hidden="false" customHeight="false" outlineLevel="0" collapsed="false">
      <c r="B105" s="85" t="s">
        <v>207</v>
      </c>
      <c r="C105" s="85" t="s">
        <v>208</v>
      </c>
      <c r="D105" s="85" t="n">
        <v>16</v>
      </c>
      <c r="E105" s="47" t="n">
        <f aca="false">D105/8</f>
        <v>2</v>
      </c>
      <c r="F105" s="83" t="n">
        <v>189722</v>
      </c>
      <c r="G105" s="47" t="n">
        <f aca="false">(E105/F105)*100000</f>
        <v>1.05417400196076</v>
      </c>
    </row>
    <row r="106" customFormat="false" ht="14.25" hidden="false" customHeight="false" outlineLevel="0" collapsed="false">
      <c r="B106" s="82" t="s">
        <v>17</v>
      </c>
      <c r="C106" s="82" t="s">
        <v>17</v>
      </c>
      <c r="D106" s="82" t="n">
        <v>18041</v>
      </c>
      <c r="E106" s="40" t="n">
        <v>2255.125</v>
      </c>
      <c r="F106" s="83" t="n">
        <v>66985563.373875</v>
      </c>
      <c r="G106" s="47" t="n">
        <f aca="false">(E106/F106)*100000</f>
        <v>3.36658361356638</v>
      </c>
    </row>
    <row r="107" customFormat="false" ht="14.25" hidden="false" customHeight="false" outlineLevel="0" collapsed="false">
      <c r="B107" s="86" t="s">
        <v>209</v>
      </c>
      <c r="C107" s="86" t="s">
        <v>209</v>
      </c>
      <c r="D107" s="86" t="n">
        <v>18425</v>
      </c>
      <c r="E107" s="40" t="n">
        <v>2303.125</v>
      </c>
      <c r="F107" s="83" t="n">
        <v>69557000</v>
      </c>
      <c r="G107" s="47" t="n">
        <f aca="false">(E107/F107)*100000</f>
        <v>3.31113331512285</v>
      </c>
    </row>
    <row r="108" customFormat="false" ht="14.25" hidden="false" customHeight="false" outlineLevel="0" collapsed="false">
      <c r="B108" s="87"/>
      <c r="C108" s="87"/>
      <c r="D108" s="87"/>
      <c r="E108" s="88"/>
      <c r="F108" s="89"/>
      <c r="G108" s="89"/>
    </row>
    <row r="109" customFormat="false" ht="14.25" hidden="false" customHeight="false" outlineLevel="0" collapsed="false">
      <c r="B109" s="90" t="s">
        <v>210</v>
      </c>
    </row>
    <row r="110" customFormat="false" ht="14.25" hidden="false" customHeight="false" outlineLevel="0" collapsed="false">
      <c r="B110" s="70" t="s">
        <v>9</v>
      </c>
    </row>
    <row r="111" customFormat="false" ht="14.25" hidden="false" customHeight="false" outlineLevel="0" collapsed="false">
      <c r="B111" s="70" t="s">
        <v>211</v>
      </c>
    </row>
    <row r="112" customFormat="false" ht="14.25" hidden="false" customHeight="false" outlineLevel="0" collapsed="false">
      <c r="B112" s="91"/>
    </row>
  </sheetData>
  <mergeCells count="1">
    <mergeCell ref="B2:G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LibreOffice/24.2.5.2$Windows_X86_64 LibreOffice_project/bffef4ea93e59bebbeaf7f431bb02b1a39ee8a59</Application>
  <AppVersion>15.0000</AppVersion>
  <Company>DSIC</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2026-04-13T16:28:49Z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file>